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113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1" i="1" l="1"/>
  <c r="C30" i="1"/>
  <c r="C66" i="1"/>
  <c r="C10" i="1"/>
  <c r="C11" i="1"/>
  <c r="C12" i="1"/>
  <c r="C16" i="1"/>
  <c r="C21" i="1"/>
  <c r="C22" i="1"/>
  <c r="C23" i="1"/>
  <c r="C24" i="1"/>
  <c r="C28" i="1"/>
  <c r="C29" i="1"/>
  <c r="C27" i="1"/>
  <c r="C13" i="1"/>
  <c r="C14" i="1"/>
  <c r="C19" i="1"/>
  <c r="C20" i="1"/>
  <c r="C25" i="1"/>
  <c r="C26" i="1"/>
  <c r="C5" i="1"/>
  <c r="C52" i="1"/>
  <c r="C15" i="1"/>
  <c r="C9" i="1" s="1"/>
  <c r="D38" i="1" s="1"/>
  <c r="C38" i="1" s="1"/>
  <c r="D49" i="1" s="1"/>
  <c r="C49" i="1" s="1"/>
  <c r="E68" i="1" s="1"/>
  <c r="C68" i="1" s="1"/>
  <c r="C17" i="1"/>
  <c r="C18" i="1"/>
  <c r="B70" i="1"/>
  <c r="E7" i="1"/>
  <c r="C3" i="1"/>
  <c r="D7" i="1"/>
  <c r="C7" i="1" s="1"/>
  <c r="E49" i="1" s="1"/>
  <c r="D68" i="1"/>
</calcChain>
</file>

<file path=xl/sharedStrings.xml><?xml version="1.0" encoding="utf-8"?>
<sst xmlns="http://schemas.openxmlformats.org/spreadsheetml/2006/main" count="77" uniqueCount="77">
  <si>
    <t xml:space="preserve"> - степень соответствия запланированному уровню затрат муниципального и (или)  областного и (или) федерального бюджетов;</t>
  </si>
  <si>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</si>
  <si>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</si>
  <si>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- эффективность использования средств муниципального и (или)  областного и (или) федерального бюджетов;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</si>
  <si>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</si>
  <si>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</si>
  <si>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</si>
  <si>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</si>
  <si>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</si>
  <si>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</si>
  <si>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</si>
  <si>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Ф - объем фактических расходов из областного и (или) федерального бюджетов (кассового исполнения) на реализацию муниципальной программы;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</si>
  <si>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</si>
  <si>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</si>
  <si>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Оценка степени реализации мероприятий
МП
</t>
  </si>
  <si>
    <t xml:space="preserve"> - степень реализации мероприятий МП;</t>
  </si>
  <si>
    <t>М - общее количество показателей основных мероприятий подпрограммы (основных мероприятий  МП), запланированных к реализации в отчетном году.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</si>
  <si>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</si>
  <si>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</si>
  <si>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Оценка степени достижения целей подпрограмм (выполнения
показателей основных мероприятий муниципальной программы)</t>
  </si>
  <si>
    <t xml:space="preserve">  - степень достижения планового значения показателя;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</si>
  <si>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</si>
  <si>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</si>
  <si>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</si>
  <si>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</si>
  <si>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 xml:space="preserve"> ЗП п/пп -плановое значение показателя на конец отчетного года;</t>
  </si>
  <si>
    <t xml:space="preserve">Оценка эффективности реализации подпрограммы (основного
мероприятия муниципальной программы)
</t>
  </si>
  <si>
    <t xml:space="preserve"> СР п/п - степень реализации подпрограммы (основного мероприятия муниципальной программы);</t>
  </si>
  <si>
    <t xml:space="preserve"> Э ис - эффективность использования средств муниципального и (или)  областного и (или) федерального бюджетов.</t>
  </si>
  <si>
    <r>
      <t>СД</t>
    </r>
    <r>
      <rPr>
        <sz val="11"/>
        <color indexed="8"/>
        <rFont val="Times New Roman"/>
        <family val="1"/>
        <charset val="204"/>
      </rPr>
      <t>гппз</t>
    </r>
    <r>
      <rPr>
        <sz val="12"/>
        <color indexed="8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</si>
  <si>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r>
      <t xml:space="preserve"> </t>
    </r>
    <r>
      <rPr>
        <sz val="14"/>
        <color indexed="8"/>
        <rFont val="Calibri"/>
        <family val="2"/>
        <charset val="204"/>
      </rPr>
      <t xml:space="preserve"> ЗП </t>
    </r>
    <r>
      <rPr>
        <sz val="11"/>
        <color theme="1"/>
        <rFont val="Calibri"/>
        <family val="2"/>
        <charset val="204"/>
        <scheme val="minor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</si>
  <si>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8"/>
        <rFont val="Calibri"/>
        <family val="2"/>
        <charset val="204"/>
      </rPr>
      <t>ЗП</t>
    </r>
    <r>
      <rPr>
        <sz val="11"/>
        <color theme="1"/>
        <rFont val="Calibri"/>
        <family val="2"/>
        <charset val="204"/>
        <scheme val="minor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</si>
  <si>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</si>
  <si>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</si>
  <si>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 xml:space="preserve"> СД гппз - степень достижения планового значения показателя, характеризующего цели муниципальной программы;</t>
  </si>
  <si>
    <t xml:space="preserve">  ЭР гп- эффективность реализации муниципальной программы;</t>
  </si>
  <si>
    <t>СР гп  - степень реализации муниципальной программы;</t>
  </si>
  <si>
    <t xml:space="preserve">  ЭР пп- эффективность реализации подпрограммы (основного мероприятия муниципальной программы);</t>
  </si>
  <si>
    <t xml:space="preserve">  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году;</t>
  </si>
  <si>
    <t>Кj - коэффициент значимости подпрограммы  Кj=Фj/Ф</t>
  </si>
  <si>
    <t>М в - количество выполненных не менее чем на 95 процентов показателей основных мероприятий подпрограмм (основных мероприятий МП), запланированных к реализации в отчетном году</t>
  </si>
  <si>
    <t>СС уз- степень соответствия запланированному уровню затрат муниципального и (или)  областного и (или) федерального бюджетов.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</si>
  <si>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</si>
  <si>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r>
      <t xml:space="preserve"> </t>
    </r>
    <r>
      <rPr>
        <sz val="11"/>
        <color indexed="8"/>
        <rFont val="Calibri"/>
        <family val="2"/>
        <charset val="204"/>
      </rPr>
      <t xml:space="preserve"> ЗП п/пф - значение показателя, фактически достигнутое на конец отчетного период</t>
    </r>
  </si>
  <si>
    <r>
      <t xml:space="preserve">  </t>
    </r>
    <r>
      <rPr>
        <sz val="11"/>
        <color indexed="8"/>
        <rFont val="Calibri"/>
        <family val="2"/>
        <charset val="204"/>
      </rPr>
      <t xml:space="preserve">ЗП п/пп- плановое значение показателя на конец отчетного года;
</t>
    </r>
  </si>
  <si>
    <t xml:space="preserve">численность  детей в возрасте от 3 до 7 лет посещающих муниципальные дошкольные образовательные организации </t>
  </si>
  <si>
    <t>доступность дошкольного образования для детей в возрасте от 3 до 7 лет</t>
  </si>
  <si>
    <t>количество обучающихся по образовательным программам начального общего, основного общего, среднего общего образования в муниципальных общеобразовательных организациях</t>
  </si>
  <si>
    <t>доля обучающихся, получающих начальное общее образование в  муниципальных образовательных организациях, получающих бесплатное горячее питание, от общего количества обучающихся, получающих начальное общее образование в  муниципальных образовательных организациях</t>
  </si>
  <si>
    <t>удельный вес лиц, прошедших государственную итоговую аттестацию, в общем обьме обучающихся в общеобразовательных организациях Краснинского района Смоленской областим</t>
  </si>
  <si>
    <t>доля учащихся, обеспеченных учебной литературой в соответствии с требованиями федеральных государственных образовательных стандартов</t>
  </si>
  <si>
    <t>удельный вес учащихся муниципальных общеобразовательных организаций, которым предоставлена возможность обучаться в соответствии с современными требованиями, в общей численности учащихся</t>
  </si>
  <si>
    <t>количество детей, принявших участие в олимпиадах, конкурсах, слетах, спортивных соревнованиях, фестивалях, областного, межрегионального, всероссийского и международного уровней</t>
  </si>
  <si>
    <t>количество образовательных учреждений, в которых укреплена материально - техническая база</t>
  </si>
  <si>
    <t>количество обучающихся по дополнительным  образовательным программам в образовательных организациях дополнительного образования детей</t>
  </si>
  <si>
    <t>количество замещающих семей, получивших информацилнно-консультативную помощь</t>
  </si>
  <si>
    <t>доля детей-сирот и детей, оставшихся без попечения родителей, а также лиц из числа детей-сирот и  детей, оставшихся без попечения родителей,обеспеченных при получении ими начального общего, основного общего и среднего общего образования, среднего профессионального образования дополнительными гарантиями по социальной поддержки, в общей чиленности получателей такой категории</t>
  </si>
  <si>
    <t>доля молодых людей в возрасте от 14 до 30 лет, вовлеченных в социальую практику, в общей численности молодых людей в возрасте от 14 до 30 лет</t>
  </si>
  <si>
    <t xml:space="preserve"> доля молодежи и детей - участников молодежных и детских общественных объединений</t>
  </si>
  <si>
    <t>доляу частников областных и всероссийских предметных олимпиад, участников международных,всероссийских, межрегиональных и открытых областных фестивалей, конкурсов,выставок</t>
  </si>
  <si>
    <t>количество педагогических работников - участников конкурсов профессионального мастераства</t>
  </si>
  <si>
    <t>доля педагогических работников, повысивших свою квалификацию или подтвердивших соответствие занимакмой должности, от общего количества педагогических работников</t>
  </si>
  <si>
    <t>количество пунктов проведения единого государственного экзамена, в которых организовано  видеонаблюдение в режиме   оn-line</t>
  </si>
  <si>
    <t>доля муниципальных образовательных организаций, в которых создана система независимой оценки качества образования</t>
  </si>
  <si>
    <t>количество образовательных учреждений, в которых укреплена материально- техническая база</t>
  </si>
  <si>
    <t>доля  педагогических работников муниципальных  образовательных организаций, получивших ежемесячное денежное вознаграждение за классное руководство в размере 10000 рублей, в общей численности педагогических работнтков такой категории</t>
  </si>
  <si>
    <t xml:space="preserve">количество педагогических  и иных работников, которым оказаны меры социальной поддержки </t>
  </si>
  <si>
    <r>
      <rPr>
        <sz val="11"/>
        <color theme="1"/>
        <rFont val="Calibri"/>
        <family val="2"/>
        <charset val="204"/>
        <scheme val="minor"/>
      </rPr>
      <t xml:space="preserve">Основание:   Эффективность реализации рассчитана в соответствии с постановлением Администрации муниципального образования  Краснинский район  Смоленской области ""Об утверждении       Порядка принятия решения о разработке муниципальных программ, их формирования и реализации"" от 25.03.2022 № 131 и  постановлением Администрации муниципального образования  Краснинский район  Смоленской области ""Об утверждении Порядка проведения оценки эффективности реализации муниципальных программ муниципального образования ""Краснинский район"" Смоленской области""  от  30.03.2022  № 136 
"   
</t>
    </r>
  </si>
  <si>
    <r>
      <t>Расчет  оценки эффективности муниципальной  программы «Развитие образования и молодежной политики в муниципальном образовании "Краснинский район" Смоленской области</t>
    </r>
    <r>
      <rPr>
        <b/>
        <sz val="11"/>
        <color indexed="8"/>
        <rFont val="Calibri"/>
        <family val="2"/>
        <charset val="204"/>
      </rPr>
      <t>» за  2024 год</t>
    </r>
  </si>
  <si>
    <r>
      <t xml:space="preserve"> СД п/пп-</t>
    </r>
    <r>
      <rPr>
        <sz val="12"/>
        <rFont val="Times New Roman"/>
        <family val="1"/>
        <charset val="204"/>
      </rPr>
      <t xml:space="preserve"> степень достижения планового значения показателя</t>
    </r>
  </si>
  <si>
    <r>
      <t>СД</t>
    </r>
    <r>
      <rPr>
        <sz val="11"/>
        <rFont val="Times New Roman"/>
        <family val="1"/>
        <charset val="204"/>
      </rPr>
      <t>гппз</t>
    </r>
    <r>
      <rPr>
        <sz val="12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</si>
  <si>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r>
      <t xml:space="preserve"> </t>
    </r>
    <r>
      <rPr>
        <sz val="14"/>
        <rFont val="Calibri"/>
        <family val="2"/>
        <charset val="204"/>
      </rPr>
      <t xml:space="preserve"> ЗП </t>
    </r>
    <r>
      <rPr>
        <sz val="11"/>
        <rFont val="Calibri"/>
        <family val="2"/>
        <charset val="204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</si>
  <si>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rFont val="Calibri"/>
        <family val="2"/>
        <charset val="204"/>
      </rPr>
      <t>ЗП</t>
    </r>
    <r>
      <rPr>
        <sz val="11"/>
        <rFont val="Calibri"/>
        <family val="2"/>
        <charset val="204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</si>
  <si>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r>
      <t xml:space="preserve">Эффективность реализации муниципальной программы признается </t>
    </r>
    <r>
      <rPr>
        <sz val="11"/>
        <rFont val="Calibri"/>
        <family val="2"/>
        <charset val="204"/>
      </rPr>
      <t>высокой</t>
    </r>
    <r>
      <rPr>
        <sz val="11"/>
        <rFont val="Calibri"/>
        <family val="2"/>
        <charset val="204"/>
        <scheme val="minor"/>
      </rPr>
      <t xml:space="preserve"> в случае, если значение   составляет не менее </t>
    </r>
    <r>
      <rPr>
        <sz val="11"/>
        <rFont val="Calibri"/>
        <family val="2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</si>
  <si>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1"/>
        <rFont val="Calibri"/>
        <family val="2"/>
        <charset val="204"/>
      </rPr>
      <t>средней</t>
    </r>
    <r>
      <rPr>
        <sz val="11"/>
        <rFont val="Calibri"/>
        <family val="2"/>
        <charset val="204"/>
        <scheme val="minor"/>
      </rPr>
      <t xml:space="preserve"> в случае, если значение   составляет не менее </t>
    </r>
    <r>
      <rPr>
        <sz val="11"/>
        <rFont val="Calibri"/>
        <family val="2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</si>
  <si>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1"/>
        <rFont val="Calibri"/>
        <family val="2"/>
        <charset val="204"/>
      </rPr>
      <t>удовлетворительной</t>
    </r>
    <r>
      <rPr>
        <sz val="11"/>
        <rFont val="Calibri"/>
        <family val="2"/>
        <charset val="204"/>
        <scheme val="minor"/>
      </rPr>
      <t xml:space="preserve"> в случае, если значение   составляет не менее </t>
    </r>
    <r>
      <rPr>
        <sz val="11"/>
        <rFont val="Calibri"/>
        <family val="2"/>
        <charset val="204"/>
      </rPr>
      <t>0,70.</t>
    </r>
  </si>
  <si>
    <r>
      <t xml:space="preserve">ВЫВОД </t>
    </r>
    <r>
      <rPr>
        <sz val="12"/>
        <rFont val="Calibri"/>
        <family val="2"/>
        <charset val="204"/>
      </rPr>
      <t xml:space="preserve">: эффективность реализации  муниципальной  программы «Развитие образования и молодежной политики в муниципальном образовании  Краснинский район Смоленской области» на 2024 год», утвержденой постановлением Администрации муниципального образования  "Краснинский район"  Смоленской области от 23.10.2024 года № 481  </t>
    </r>
    <r>
      <rPr>
        <b/>
        <sz val="12"/>
        <rFont val="Calibri"/>
        <family val="2"/>
        <charset val="204"/>
      </rPr>
      <t>за  2024 год  признается высокой.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</si>
</sst>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0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0" fillId="2" borderId="1" xfId="0" applyFill="1" applyBorder="1" applyAlignment="1">
      <alignment horizontal="justify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4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justify" vertical="top"/>
    </xf>
    <xf numFmtId="2" fontId="0" fillId="2" borderId="1" xfId="0" applyNumberFormat="1" applyFill="1" applyBorder="1"/>
    <xf numFmtId="0" fontId="7" fillId="0" borderId="0" xfId="0" applyFont="1"/>
    <xf numFmtId="0" fontId="8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3" fontId="0" fillId="2" borderId="1" xfId="0" applyNumberFormat="1" applyFill="1" applyBorder="1"/>
    <xf numFmtId="0" fontId="7" fillId="0" borderId="2" xfId="0" applyNumberFormat="1" applyFont="1" applyBorder="1" applyAlignment="1">
      <alignment horizontal="justify" vertical="top" wrapText="1"/>
    </xf>
    <xf numFmtId="0" fontId="9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1" xfId="0" applyNumberFormat="1" applyFont="1" applyBorder="1" applyAlignment="1">
      <alignment wrapText="1"/>
    </xf>
    <xf numFmtId="0" fontId="10" fillId="0" borderId="6" xfId="0" applyFont="1" applyBorder="1" applyAlignment="1">
      <alignment horizontal="center" vertical="distributed" wrapText="1"/>
    </xf>
    <xf numFmtId="0" fontId="10" fillId="0" borderId="0" xfId="0" applyFont="1" applyAlignment="1">
      <alignment horizontal="center" vertical="distributed" wrapText="1"/>
    </xf>
    <xf numFmtId="0" fontId="11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justify" vertical="top"/>
    </xf>
    <xf numFmtId="0" fontId="13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justify" vertical="top"/>
    </xf>
    <xf numFmtId="0" fontId="17" fillId="0" borderId="4" xfId="0" applyNumberFormat="1" applyFont="1" applyBorder="1" applyAlignment="1">
      <alignment horizontal="justify" vertical="top"/>
    </xf>
    <xf numFmtId="0" fontId="18" fillId="0" borderId="5" xfId="0" applyFont="1" applyBorder="1" applyAlignment="1">
      <alignment horizontal="justify" vertical="top"/>
    </xf>
    <xf numFmtId="0" fontId="18" fillId="0" borderId="6" xfId="0" applyFont="1" applyBorder="1" applyAlignment="1">
      <alignment horizontal="justify" vertical="top"/>
    </xf>
    <xf numFmtId="0" fontId="18" fillId="0" borderId="0" xfId="0" applyFont="1" applyAlignment="1">
      <alignment horizontal="justify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1025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390525"/>
          <a:ext cx="333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371475</xdr:colOff>
      <xdr:row>3</xdr:row>
      <xdr:rowOff>266700</xdr:rowOff>
    </xdr:to>
    <xdr:pic>
      <xdr:nvPicPr>
        <xdr:cNvPr id="1026" name="Рисунок 44" descr="base_23928_75470_52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0725" y="1581150"/>
          <a:ext cx="3714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1027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314825" y="1581150"/>
          <a:ext cx="209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1028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58025" y="1581150"/>
          <a:ext cx="2000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266700</xdr:colOff>
      <xdr:row>5</xdr:row>
      <xdr:rowOff>247650</xdr:rowOff>
    </xdr:to>
    <xdr:pic>
      <xdr:nvPicPr>
        <xdr:cNvPr id="1029" name="Рисунок 40" descr="base_23928_75470_56"/>
        <xdr:cNvPicPr>
          <a:picLocks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90725" y="28289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7</xdr:row>
      <xdr:rowOff>9525</xdr:rowOff>
    </xdr:from>
    <xdr:to>
      <xdr:col>2</xdr:col>
      <xdr:colOff>571500</xdr:colOff>
      <xdr:row>7</xdr:row>
      <xdr:rowOff>285750</xdr:rowOff>
    </xdr:to>
    <xdr:pic>
      <xdr:nvPicPr>
        <xdr:cNvPr id="1030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05025" y="4448175"/>
          <a:ext cx="457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523875</xdr:colOff>
      <xdr:row>36</xdr:row>
      <xdr:rowOff>228600</xdr:rowOff>
    </xdr:to>
    <xdr:pic>
      <xdr:nvPicPr>
        <xdr:cNvPr id="1031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0725" y="27689175"/>
          <a:ext cx="5238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504825</xdr:colOff>
      <xdr:row>36</xdr:row>
      <xdr:rowOff>247650</xdr:rowOff>
    </xdr:to>
    <xdr:pic>
      <xdr:nvPicPr>
        <xdr:cNvPr id="1032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314825" y="27689175"/>
          <a:ext cx="504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390525</xdr:colOff>
      <xdr:row>47</xdr:row>
      <xdr:rowOff>247650</xdr:rowOff>
    </xdr:to>
    <xdr:pic>
      <xdr:nvPicPr>
        <xdr:cNvPr id="1033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90725" y="31937325"/>
          <a:ext cx="390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1034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14325" y="1343025"/>
          <a:ext cx="13430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1035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14325" y="2533650"/>
          <a:ext cx="13335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0</xdr:rowOff>
    </xdr:from>
    <xdr:to>
      <xdr:col>1</xdr:col>
      <xdr:colOff>1295400</xdr:colOff>
      <xdr:row>6</xdr:row>
      <xdr:rowOff>228600</xdr:rowOff>
    </xdr:to>
    <xdr:pic>
      <xdr:nvPicPr>
        <xdr:cNvPr id="1036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42900" y="4162425"/>
          <a:ext cx="1266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228600</xdr:rowOff>
    </xdr:to>
    <xdr:pic>
      <xdr:nvPicPr>
        <xdr:cNvPr id="1037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90525" y="6010275"/>
          <a:ext cx="1466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</xdr:row>
      <xdr:rowOff>85725</xdr:rowOff>
    </xdr:from>
    <xdr:to>
      <xdr:col>1</xdr:col>
      <xdr:colOff>1619250</xdr:colOff>
      <xdr:row>35</xdr:row>
      <xdr:rowOff>295275</xdr:rowOff>
    </xdr:to>
    <xdr:pic>
      <xdr:nvPicPr>
        <xdr:cNvPr id="1038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23850" y="26984325"/>
          <a:ext cx="1609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37</xdr:row>
      <xdr:rowOff>0</xdr:rowOff>
    </xdr:from>
    <xdr:to>
      <xdr:col>1</xdr:col>
      <xdr:colOff>1524000</xdr:colOff>
      <xdr:row>38</xdr:row>
      <xdr:rowOff>0</xdr:rowOff>
    </xdr:to>
    <xdr:pic>
      <xdr:nvPicPr>
        <xdr:cNvPr id="1039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28813125"/>
          <a:ext cx="1419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48</xdr:row>
      <xdr:rowOff>0</xdr:rowOff>
    </xdr:from>
    <xdr:to>
      <xdr:col>1</xdr:col>
      <xdr:colOff>1638300</xdr:colOff>
      <xdr:row>48</xdr:row>
      <xdr:rowOff>257175</xdr:rowOff>
    </xdr:to>
    <xdr:pic>
      <xdr:nvPicPr>
        <xdr:cNvPr id="1040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00050" y="33518475"/>
          <a:ext cx="1552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1657350</xdr:colOff>
      <xdr:row>51</xdr:row>
      <xdr:rowOff>219075</xdr:rowOff>
    </xdr:to>
    <xdr:pic>
      <xdr:nvPicPr>
        <xdr:cNvPr id="1041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14325" y="34985325"/>
          <a:ext cx="1657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62</xdr:row>
      <xdr:rowOff>0</xdr:rowOff>
    </xdr:from>
    <xdr:to>
      <xdr:col>1</xdr:col>
      <xdr:colOff>1552575</xdr:colOff>
      <xdr:row>62</xdr:row>
      <xdr:rowOff>219075</xdr:rowOff>
    </xdr:to>
    <xdr:pic>
      <xdr:nvPicPr>
        <xdr:cNvPr id="1042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38938200"/>
          <a:ext cx="14668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65</xdr:row>
      <xdr:rowOff>0</xdr:rowOff>
    </xdr:from>
    <xdr:to>
      <xdr:col>1</xdr:col>
      <xdr:colOff>1628775</xdr:colOff>
      <xdr:row>65</xdr:row>
      <xdr:rowOff>342900</xdr:rowOff>
    </xdr:to>
    <xdr:pic>
      <xdr:nvPicPr>
        <xdr:cNvPr id="1043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19100" y="40509825"/>
          <a:ext cx="1524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abSelected="1" workbookViewId="0">
      <selection activeCell="B74" sqref="B74:E74"/>
    </sheetView>
  </sheetViews>
  <sheetFormatPr defaultRowHeight="15" x14ac:dyDescent="0.25"/>
  <cols>
    <col min="1" max="1" width="4.7109375" customWidth="1"/>
    <col min="2" max="2" width="25.140625" customWidth="1"/>
    <col min="3" max="3" width="34.85546875" customWidth="1"/>
    <col min="4" max="4" width="41.140625" customWidth="1"/>
    <col min="5" max="5" width="49.7109375" customWidth="1"/>
  </cols>
  <sheetData>
    <row r="1" spans="1:5" ht="30.75" customHeight="1" x14ac:dyDescent="0.25">
      <c r="B1" s="18" t="s">
        <v>68</v>
      </c>
    </row>
    <row r="2" spans="1:5" ht="75" x14ac:dyDescent="0.25">
      <c r="A2" s="16">
        <v>1</v>
      </c>
      <c r="B2" s="13" t="s">
        <v>14</v>
      </c>
      <c r="C2" s="2" t="s">
        <v>15</v>
      </c>
      <c r="D2" s="3" t="s">
        <v>40</v>
      </c>
      <c r="E2" s="20" t="s">
        <v>16</v>
      </c>
    </row>
    <row r="3" spans="1:5" ht="18.75" customHeight="1" x14ac:dyDescent="0.25">
      <c r="A3" s="17"/>
      <c r="B3" s="1"/>
      <c r="C3" s="4">
        <f>D3/E3</f>
        <v>1</v>
      </c>
      <c r="D3" s="4">
        <v>24</v>
      </c>
      <c r="E3" s="4">
        <v>24</v>
      </c>
    </row>
    <row r="4" spans="1:5" ht="75" x14ac:dyDescent="0.25">
      <c r="A4" s="16">
        <v>2</v>
      </c>
      <c r="B4" s="13" t="s">
        <v>17</v>
      </c>
      <c r="C4" s="2" t="s">
        <v>0</v>
      </c>
      <c r="D4" s="2" t="s">
        <v>1</v>
      </c>
      <c r="E4" s="2" t="s">
        <v>2</v>
      </c>
    </row>
    <row r="5" spans="1:5" ht="23.25" customHeight="1" x14ac:dyDescent="0.25">
      <c r="A5" s="17"/>
      <c r="B5" s="1"/>
      <c r="C5" s="5">
        <f>D5/E5</f>
        <v>0.98220454337400942</v>
      </c>
      <c r="D5" s="5">
        <v>272184554.04000002</v>
      </c>
      <c r="E5" s="5">
        <v>277115959.06999999</v>
      </c>
    </row>
    <row r="6" spans="1:5" ht="105" x14ac:dyDescent="0.25">
      <c r="A6" s="16">
        <v>3</v>
      </c>
      <c r="B6" s="15" t="s">
        <v>18</v>
      </c>
      <c r="C6" s="2" t="s">
        <v>3</v>
      </c>
      <c r="D6" s="20" t="s">
        <v>42</v>
      </c>
      <c r="E6" s="10" t="s">
        <v>41</v>
      </c>
    </row>
    <row r="7" spans="1:5" ht="21.75" customHeight="1" x14ac:dyDescent="0.25">
      <c r="A7" s="1"/>
      <c r="B7" s="1"/>
      <c r="C7" s="5">
        <f>D7/E7</f>
        <v>1.0181178724391364</v>
      </c>
      <c r="D7" s="5">
        <f>C3</f>
        <v>1</v>
      </c>
      <c r="E7" s="5">
        <f>C5</f>
        <v>0.98220454337400942</v>
      </c>
    </row>
    <row r="8" spans="1:5" ht="120" x14ac:dyDescent="0.25">
      <c r="A8" s="14">
        <v>4</v>
      </c>
      <c r="B8" s="13" t="s">
        <v>19</v>
      </c>
      <c r="C8" s="20" t="s">
        <v>20</v>
      </c>
      <c r="D8" s="23" t="s">
        <v>43</v>
      </c>
      <c r="E8" s="24" t="s">
        <v>44</v>
      </c>
    </row>
    <row r="9" spans="1:5" ht="26.25" customHeight="1" x14ac:dyDescent="0.25">
      <c r="A9" s="1"/>
      <c r="B9" s="1"/>
      <c r="C9" s="5">
        <f>SUM(C10+C11+C12+C13+C14+C15+C16+C17+C18+C19+C20+C21+C22+C23+C24+C25+C26+C27+C28+C29+C30+C31+C32+C33+C34)</f>
        <v>21.286553526945482</v>
      </c>
      <c r="D9" s="5">
        <v>0</v>
      </c>
      <c r="E9" s="5">
        <v>0</v>
      </c>
    </row>
    <row r="10" spans="1:5" ht="46.5" customHeight="1" x14ac:dyDescent="0.25">
      <c r="A10" s="1"/>
      <c r="B10" s="30" t="s">
        <v>45</v>
      </c>
      <c r="C10" s="5">
        <f t="shared" ref="C10:C18" si="0">D10/E10</f>
        <v>0.90047393364928907</v>
      </c>
      <c r="D10" s="5">
        <v>190</v>
      </c>
      <c r="E10" s="5">
        <v>211</v>
      </c>
    </row>
    <row r="11" spans="1:5" ht="33.75" customHeight="1" x14ac:dyDescent="0.25">
      <c r="A11" s="1"/>
      <c r="B11" s="30" t="s">
        <v>64</v>
      </c>
      <c r="C11" s="5">
        <f t="shared" si="0"/>
        <v>1</v>
      </c>
      <c r="D11" s="5">
        <v>1</v>
      </c>
      <c r="E11" s="5">
        <v>1</v>
      </c>
    </row>
    <row r="12" spans="1:5" ht="37.5" customHeight="1" x14ac:dyDescent="0.25">
      <c r="A12" s="1"/>
      <c r="B12" s="30" t="s">
        <v>46</v>
      </c>
      <c r="C12" s="5">
        <f t="shared" si="0"/>
        <v>1</v>
      </c>
      <c r="D12" s="5">
        <v>100</v>
      </c>
      <c r="E12" s="5">
        <v>100</v>
      </c>
    </row>
    <row r="13" spans="1:5" ht="82.5" customHeight="1" x14ac:dyDescent="0.25">
      <c r="A13" s="1"/>
      <c r="B13" s="31" t="s">
        <v>47</v>
      </c>
      <c r="C13" s="5">
        <f t="shared" si="0"/>
        <v>0.98379629629629628</v>
      </c>
      <c r="D13" s="5">
        <v>850</v>
      </c>
      <c r="E13" s="5">
        <v>864</v>
      </c>
    </row>
    <row r="14" spans="1:5" ht="102.75" thickBot="1" x14ac:dyDescent="0.3">
      <c r="A14" s="1"/>
      <c r="B14" s="31" t="s">
        <v>65</v>
      </c>
      <c r="C14" s="5">
        <f t="shared" si="0"/>
        <v>1</v>
      </c>
      <c r="D14" s="5">
        <v>100</v>
      </c>
      <c r="E14" s="5">
        <v>100</v>
      </c>
    </row>
    <row r="15" spans="1:5" ht="102.75" customHeight="1" thickBot="1" x14ac:dyDescent="0.3">
      <c r="A15" s="1"/>
      <c r="B15" s="29" t="s">
        <v>48</v>
      </c>
      <c r="C15" s="5">
        <f t="shared" si="0"/>
        <v>1</v>
      </c>
      <c r="D15" s="5">
        <v>100</v>
      </c>
      <c r="E15" s="5">
        <v>100</v>
      </c>
    </row>
    <row r="16" spans="1:5" ht="84" customHeight="1" thickBot="1" x14ac:dyDescent="0.3">
      <c r="A16" s="1"/>
      <c r="B16" s="26" t="s">
        <v>49</v>
      </c>
      <c r="C16" s="5">
        <f t="shared" si="0"/>
        <v>1</v>
      </c>
      <c r="D16" s="5">
        <v>100</v>
      </c>
      <c r="E16" s="5">
        <v>100</v>
      </c>
    </row>
    <row r="17" spans="1:5" ht="63" customHeight="1" thickBot="1" x14ac:dyDescent="0.3">
      <c r="A17" s="1"/>
      <c r="B17" s="25" t="s">
        <v>50</v>
      </c>
      <c r="C17" s="5">
        <f t="shared" si="0"/>
        <v>1</v>
      </c>
      <c r="D17" s="5">
        <v>100</v>
      </c>
      <c r="E17" s="5">
        <v>100</v>
      </c>
    </row>
    <row r="18" spans="1:5" ht="95.25" customHeight="1" thickBot="1" x14ac:dyDescent="0.3">
      <c r="A18" s="1"/>
      <c r="B18" s="26" t="s">
        <v>51</v>
      </c>
      <c r="C18" s="5">
        <f t="shared" si="0"/>
        <v>1</v>
      </c>
      <c r="D18" s="5">
        <v>100</v>
      </c>
      <c r="E18" s="5">
        <v>100</v>
      </c>
    </row>
    <row r="19" spans="1:5" ht="78.75" customHeight="1" x14ac:dyDescent="0.25">
      <c r="A19" s="1"/>
      <c r="B19" s="31" t="s">
        <v>52</v>
      </c>
      <c r="C19" s="5">
        <f t="shared" ref="C19:C31" si="1">D19/E19</f>
        <v>1</v>
      </c>
      <c r="D19" s="5">
        <v>91</v>
      </c>
      <c r="E19" s="5">
        <v>91</v>
      </c>
    </row>
    <row r="20" spans="1:5" ht="36" customHeight="1" x14ac:dyDescent="0.25">
      <c r="A20" s="1"/>
      <c r="B20" s="31" t="s">
        <v>53</v>
      </c>
      <c r="C20" s="5">
        <f t="shared" si="1"/>
        <v>1</v>
      </c>
      <c r="D20" s="5">
        <v>1</v>
      </c>
      <c r="E20" s="5">
        <v>1</v>
      </c>
    </row>
    <row r="21" spans="1:5" ht="72.75" customHeight="1" x14ac:dyDescent="0.25">
      <c r="A21" s="1"/>
      <c r="B21" s="30" t="s">
        <v>54</v>
      </c>
      <c r="C21" s="5">
        <f t="shared" si="1"/>
        <v>0.97076923076923072</v>
      </c>
      <c r="D21" s="5">
        <v>631</v>
      </c>
      <c r="E21" s="5">
        <v>650</v>
      </c>
    </row>
    <row r="22" spans="1:5" ht="36" customHeight="1" x14ac:dyDescent="0.25">
      <c r="A22" s="1"/>
      <c r="B22" s="30" t="s">
        <v>55</v>
      </c>
      <c r="C22" s="5">
        <f t="shared" si="1"/>
        <v>0.70833333333333337</v>
      </c>
      <c r="D22" s="5">
        <v>17</v>
      </c>
      <c r="E22" s="5">
        <v>24</v>
      </c>
    </row>
    <row r="23" spans="1:5" ht="161.25" customHeight="1" thickBot="1" x14ac:dyDescent="0.3">
      <c r="A23" s="1"/>
      <c r="B23" s="32" t="s">
        <v>56</v>
      </c>
      <c r="C23" s="5">
        <f t="shared" si="1"/>
        <v>1</v>
      </c>
      <c r="D23" s="5">
        <v>100</v>
      </c>
      <c r="E23" s="5">
        <v>100</v>
      </c>
    </row>
    <row r="24" spans="1:5" ht="62.25" customHeight="1" thickBot="1" x14ac:dyDescent="0.3">
      <c r="A24" s="1"/>
      <c r="B24" s="25" t="s">
        <v>57</v>
      </c>
      <c r="C24" s="5">
        <f t="shared" si="1"/>
        <v>0.83333333333333337</v>
      </c>
      <c r="D24" s="28">
        <v>25</v>
      </c>
      <c r="E24" s="5">
        <v>30</v>
      </c>
    </row>
    <row r="25" spans="1:5" ht="41.25" customHeight="1" thickBot="1" x14ac:dyDescent="0.3">
      <c r="A25" s="1"/>
      <c r="B25" s="26" t="s">
        <v>58</v>
      </c>
      <c r="C25" s="5">
        <f t="shared" si="1"/>
        <v>1</v>
      </c>
      <c r="D25" s="5">
        <v>45</v>
      </c>
      <c r="E25" s="5">
        <v>45</v>
      </c>
    </row>
    <row r="26" spans="1:5" ht="80.25" customHeight="1" thickBot="1" x14ac:dyDescent="0.3">
      <c r="A26" s="1"/>
      <c r="B26" s="30" t="s">
        <v>59</v>
      </c>
      <c r="C26" s="5">
        <f t="shared" si="1"/>
        <v>0.8</v>
      </c>
      <c r="D26" s="5">
        <v>8</v>
      </c>
      <c r="E26" s="5">
        <v>10</v>
      </c>
    </row>
    <row r="27" spans="1:5" ht="45.75" customHeight="1" thickBot="1" x14ac:dyDescent="0.3">
      <c r="A27" s="1"/>
      <c r="B27" s="25" t="s">
        <v>66</v>
      </c>
      <c r="C27" s="5">
        <f t="shared" si="1"/>
        <v>0.93195266272189348</v>
      </c>
      <c r="D27" s="5">
        <v>315</v>
      </c>
      <c r="E27" s="5">
        <v>338</v>
      </c>
    </row>
    <row r="28" spans="1:5" ht="62.25" customHeight="1" thickBot="1" x14ac:dyDescent="0.3">
      <c r="A28" s="1"/>
      <c r="B28" s="25" t="s">
        <v>60</v>
      </c>
      <c r="C28" s="5">
        <f t="shared" si="1"/>
        <v>1.1578947368421053</v>
      </c>
      <c r="D28" s="5">
        <v>22</v>
      </c>
      <c r="E28" s="5">
        <v>19</v>
      </c>
    </row>
    <row r="29" spans="1:5" ht="74.25" customHeight="1" thickBot="1" x14ac:dyDescent="0.3">
      <c r="A29" s="1"/>
      <c r="B29" s="26" t="s">
        <v>61</v>
      </c>
      <c r="C29" s="5">
        <f t="shared" si="1"/>
        <v>1</v>
      </c>
      <c r="D29" s="5">
        <v>35</v>
      </c>
      <c r="E29" s="5">
        <v>35</v>
      </c>
    </row>
    <row r="30" spans="1:5" ht="62.25" customHeight="1" thickBot="1" x14ac:dyDescent="0.3">
      <c r="A30" s="1"/>
      <c r="B30" s="26" t="s">
        <v>62</v>
      </c>
      <c r="C30" s="5">
        <f t="shared" si="1"/>
        <v>1</v>
      </c>
      <c r="D30" s="5">
        <v>1</v>
      </c>
      <c r="E30" s="5">
        <v>1</v>
      </c>
    </row>
    <row r="31" spans="1:5" ht="62.25" customHeight="1" thickBot="1" x14ac:dyDescent="0.3">
      <c r="A31" s="1"/>
      <c r="B31" s="26" t="s">
        <v>63</v>
      </c>
      <c r="C31" s="5">
        <f t="shared" si="1"/>
        <v>1</v>
      </c>
      <c r="D31" s="5">
        <v>100</v>
      </c>
      <c r="E31" s="5">
        <v>100</v>
      </c>
    </row>
    <row r="32" spans="1:5" ht="10.5" customHeight="1" x14ac:dyDescent="0.25">
      <c r="A32" s="1"/>
      <c r="B32" s="1"/>
      <c r="C32" s="5"/>
      <c r="D32" s="5"/>
      <c r="E32" s="5"/>
    </row>
    <row r="33" spans="1:5" ht="13.5" customHeight="1" thickBot="1" x14ac:dyDescent="0.3">
      <c r="C33" s="5"/>
      <c r="D33" s="5"/>
      <c r="E33" s="5"/>
    </row>
    <row r="34" spans="1:5" ht="12.75" customHeight="1" thickBot="1" x14ac:dyDescent="0.3">
      <c r="A34" s="1"/>
      <c r="B34" s="25"/>
      <c r="C34" s="5"/>
      <c r="D34" s="5"/>
      <c r="E34" s="5"/>
    </row>
    <row r="35" spans="1:5" ht="62.25" customHeight="1" x14ac:dyDescent="0.25">
      <c r="A35" s="1"/>
      <c r="B35" s="35" t="s">
        <v>21</v>
      </c>
      <c r="C35" s="36" t="s">
        <v>69</v>
      </c>
      <c r="D35" s="35" t="s">
        <v>24</v>
      </c>
      <c r="E35" s="35" t="s">
        <v>25</v>
      </c>
    </row>
    <row r="36" spans="1:5" ht="62.25" customHeight="1" x14ac:dyDescent="0.25">
      <c r="A36" s="1"/>
      <c r="B36" s="1"/>
      <c r="C36" s="5">
        <v>0</v>
      </c>
      <c r="D36" s="5">
        <v>0</v>
      </c>
      <c r="E36" s="5">
        <v>0</v>
      </c>
    </row>
    <row r="37" spans="1:5" ht="88.5" customHeight="1" x14ac:dyDescent="0.25">
      <c r="A37" s="1"/>
      <c r="B37" s="10" t="s">
        <v>22</v>
      </c>
      <c r="C37" s="7" t="s">
        <v>4</v>
      </c>
      <c r="D37" s="8" t="s">
        <v>5</v>
      </c>
      <c r="E37" s="11" t="s">
        <v>23</v>
      </c>
    </row>
    <row r="38" spans="1:5" ht="62.25" customHeight="1" x14ac:dyDescent="0.25">
      <c r="A38" s="1"/>
      <c r="B38" s="1"/>
      <c r="C38" s="5">
        <f>(D38+D39+D47+D40+D41+D42)/26</f>
        <v>0.81871359719021086</v>
      </c>
      <c r="D38" s="5">
        <f>C9</f>
        <v>21.286553526945482</v>
      </c>
      <c r="E38" s="12">
        <v>25</v>
      </c>
    </row>
    <row r="39" spans="1:5" ht="62.25" customHeight="1" x14ac:dyDescent="0.25">
      <c r="A39" s="1"/>
      <c r="B39" s="1"/>
      <c r="C39" s="5"/>
      <c r="D39" s="5"/>
      <c r="E39" s="12"/>
    </row>
    <row r="40" spans="1:5" ht="72" customHeight="1" x14ac:dyDescent="0.25">
      <c r="A40" s="19"/>
      <c r="B40" s="1"/>
      <c r="C40" s="5"/>
      <c r="D40" s="5"/>
      <c r="E40" s="12"/>
    </row>
    <row r="41" spans="1:5" ht="29.25" customHeight="1" x14ac:dyDescent="0.25">
      <c r="A41" s="1"/>
      <c r="B41" s="1"/>
      <c r="C41" s="5"/>
      <c r="D41" s="5"/>
      <c r="E41" s="12"/>
    </row>
    <row r="42" spans="1:5" ht="20.25" customHeight="1" x14ac:dyDescent="0.25">
      <c r="A42" s="1"/>
      <c r="B42" s="1"/>
      <c r="C42" s="5"/>
      <c r="D42" s="5"/>
      <c r="E42" s="12"/>
    </row>
    <row r="43" spans="1:5" ht="27.75" hidden="1" customHeight="1" x14ac:dyDescent="0.25">
      <c r="A43" s="1"/>
      <c r="B43" s="1"/>
      <c r="C43" s="5"/>
      <c r="D43" s="5"/>
      <c r="E43" s="12"/>
    </row>
    <row r="44" spans="1:5" ht="29.25" hidden="1" customHeight="1" x14ac:dyDescent="0.25">
      <c r="A44" s="1"/>
      <c r="B44" s="1"/>
      <c r="C44" s="5"/>
      <c r="D44" s="5"/>
      <c r="E44" s="12"/>
    </row>
    <row r="45" spans="1:5" hidden="1" x14ac:dyDescent="0.25">
      <c r="A45" s="1"/>
      <c r="B45" s="1"/>
      <c r="C45" s="5"/>
      <c r="D45" s="5"/>
      <c r="E45" s="12"/>
    </row>
    <row r="46" spans="1:5" ht="2.25" hidden="1" customHeight="1" x14ac:dyDescent="0.25">
      <c r="A46" s="1"/>
      <c r="B46" s="1"/>
      <c r="C46" s="5"/>
      <c r="D46" s="5"/>
      <c r="E46" s="12"/>
    </row>
    <row r="47" spans="1:5" ht="0.75" hidden="1" customHeight="1" x14ac:dyDescent="0.25">
      <c r="A47" s="1"/>
      <c r="B47" s="1"/>
      <c r="C47" s="5"/>
      <c r="D47" s="5"/>
      <c r="E47" s="5"/>
    </row>
    <row r="48" spans="1:5" ht="124.5" customHeight="1" x14ac:dyDescent="0.25">
      <c r="A48" s="1"/>
      <c r="B48" s="13" t="s">
        <v>26</v>
      </c>
      <c r="C48" s="8" t="s">
        <v>6</v>
      </c>
      <c r="D48" s="10" t="s">
        <v>27</v>
      </c>
      <c r="E48" s="10" t="s">
        <v>28</v>
      </c>
    </row>
    <row r="49" spans="1:5" ht="21.75" customHeight="1" x14ac:dyDescent="0.25">
      <c r="A49" s="1"/>
      <c r="B49" s="1"/>
      <c r="C49" s="5">
        <f>D49*E49</f>
        <v>0.83354694570828958</v>
      </c>
      <c r="D49" s="5">
        <f>C38</f>
        <v>0.81871359719021086</v>
      </c>
      <c r="E49" s="5">
        <f>C7</f>
        <v>1.0181178724391364</v>
      </c>
    </row>
    <row r="50" spans="1:5" ht="21.75" customHeight="1" x14ac:dyDescent="0.25">
      <c r="A50" s="1"/>
      <c r="B50" s="1"/>
      <c r="C50" s="1"/>
      <c r="D50" s="1"/>
      <c r="E50" s="1"/>
    </row>
    <row r="51" spans="1:5" ht="72" customHeight="1" x14ac:dyDescent="0.25">
      <c r="A51" s="1"/>
      <c r="B51" s="14" t="s">
        <v>7</v>
      </c>
      <c r="C51" s="8" t="s">
        <v>29</v>
      </c>
      <c r="D51" s="6" t="s">
        <v>30</v>
      </c>
      <c r="E51" s="6" t="s">
        <v>31</v>
      </c>
    </row>
    <row r="52" spans="1:5" x14ac:dyDescent="0.25">
      <c r="A52" s="1"/>
      <c r="B52" s="1"/>
      <c r="C52" s="5">
        <f>B41</f>
        <v>0</v>
      </c>
      <c r="D52" s="5">
        <v>0</v>
      </c>
      <c r="E52" s="5">
        <v>0</v>
      </c>
    </row>
    <row r="53" spans="1:5" x14ac:dyDescent="0.25">
      <c r="A53" s="17">
        <v>5</v>
      </c>
      <c r="B53" s="22"/>
      <c r="C53" s="5"/>
      <c r="D53" s="5"/>
      <c r="E53" s="5"/>
    </row>
    <row r="54" spans="1:5" ht="21" customHeight="1" x14ac:dyDescent="0.25">
      <c r="A54" s="1"/>
      <c r="B54" s="1"/>
      <c r="C54" s="5"/>
      <c r="D54" s="5"/>
      <c r="E54" s="5"/>
    </row>
    <row r="55" spans="1:5" ht="21" customHeight="1" x14ac:dyDescent="0.25">
      <c r="A55" s="1"/>
      <c r="B55" s="1"/>
      <c r="C55" s="5"/>
      <c r="D55" s="5"/>
      <c r="E55" s="5"/>
    </row>
    <row r="56" spans="1:5" ht="55.5" customHeight="1" x14ac:dyDescent="0.25">
      <c r="A56" s="1">
        <v>6</v>
      </c>
      <c r="B56" s="1"/>
      <c r="C56" s="5"/>
      <c r="D56" s="5"/>
      <c r="E56" s="5"/>
    </row>
    <row r="57" spans="1:5" ht="21" customHeight="1" x14ac:dyDescent="0.25">
      <c r="A57" s="1"/>
      <c r="B57" s="1"/>
      <c r="C57" s="5"/>
      <c r="D57" s="5"/>
      <c r="E57" s="5"/>
    </row>
    <row r="58" spans="1:5" x14ac:dyDescent="0.25">
      <c r="A58" s="1"/>
      <c r="B58" s="1"/>
      <c r="C58" s="5"/>
      <c r="D58" s="5"/>
      <c r="E58" s="5"/>
    </row>
    <row r="59" spans="1:5" x14ac:dyDescent="0.25">
      <c r="A59" s="1"/>
      <c r="B59" s="1"/>
      <c r="C59" s="5"/>
      <c r="D59" s="5"/>
      <c r="E59" s="5"/>
    </row>
    <row r="60" spans="1:5" ht="21" customHeight="1" x14ac:dyDescent="0.25">
      <c r="A60" s="1"/>
      <c r="B60" s="1"/>
      <c r="C60" s="5"/>
      <c r="D60" s="5"/>
      <c r="E60" s="5"/>
    </row>
    <row r="61" spans="1:5" ht="21" customHeight="1" x14ac:dyDescent="0.25">
      <c r="A61" s="1"/>
      <c r="B61" s="1"/>
      <c r="C61" s="5"/>
      <c r="D61" s="5"/>
      <c r="E61" s="5"/>
    </row>
    <row r="62" spans="1:5" ht="90.75" customHeight="1" x14ac:dyDescent="0.25">
      <c r="A62" s="1"/>
      <c r="B62" s="35" t="s">
        <v>32</v>
      </c>
      <c r="C62" s="37" t="s">
        <v>70</v>
      </c>
      <c r="D62" s="38" t="s">
        <v>71</v>
      </c>
      <c r="E62" s="35" t="s">
        <v>72</v>
      </c>
    </row>
    <row r="63" spans="1:5" ht="21" customHeight="1" x14ac:dyDescent="0.25">
      <c r="A63" s="1"/>
      <c r="B63" s="1"/>
      <c r="C63" s="5">
        <v>0</v>
      </c>
      <c r="D63" s="5">
        <v>0</v>
      </c>
      <c r="E63" s="5">
        <v>0</v>
      </c>
    </row>
    <row r="64" spans="1:5" ht="21" customHeight="1" x14ac:dyDescent="0.25">
      <c r="A64" s="1"/>
      <c r="B64" s="1"/>
      <c r="C64" s="8"/>
      <c r="D64" s="1"/>
      <c r="E64" s="1"/>
    </row>
    <row r="65" spans="1:5" ht="81.75" customHeight="1" x14ac:dyDescent="0.25">
      <c r="A65" s="1"/>
      <c r="B65" s="14" t="s">
        <v>8</v>
      </c>
      <c r="C65" s="10" t="s">
        <v>33</v>
      </c>
      <c r="D65" s="10" t="s">
        <v>34</v>
      </c>
      <c r="E65" s="10" t="s">
        <v>9</v>
      </c>
    </row>
    <row r="66" spans="1:5" x14ac:dyDescent="0.25">
      <c r="A66" s="1"/>
      <c r="B66" s="1"/>
      <c r="C66" s="5">
        <f>D66/E66</f>
        <v>1.0010300156</v>
      </c>
      <c r="D66" s="5">
        <v>25.025750389999999</v>
      </c>
      <c r="E66" s="5">
        <v>25</v>
      </c>
    </row>
    <row r="67" spans="1:5" ht="69" customHeight="1" x14ac:dyDescent="0.25">
      <c r="A67" s="19"/>
      <c r="B67" s="14" t="s">
        <v>10</v>
      </c>
      <c r="C67" s="10" t="s">
        <v>35</v>
      </c>
      <c r="D67" s="10" t="s">
        <v>36</v>
      </c>
      <c r="E67" s="10" t="s">
        <v>37</v>
      </c>
    </row>
    <row r="68" spans="1:5" ht="31.5" customHeight="1" x14ac:dyDescent="0.25">
      <c r="A68" s="1"/>
      <c r="B68" s="27"/>
      <c r="C68" s="21">
        <f>0.5*D68+0.5*(E68*B70)</f>
        <v>0.91728848065414481</v>
      </c>
      <c r="D68" s="5">
        <f>C66</f>
        <v>1.0010300156</v>
      </c>
      <c r="E68" s="5">
        <f>C49</f>
        <v>0.83354694570828958</v>
      </c>
    </row>
    <row r="69" spans="1:5" ht="120" x14ac:dyDescent="0.25">
      <c r="A69" s="1"/>
      <c r="B69" s="10" t="s">
        <v>39</v>
      </c>
      <c r="C69" s="6" t="s">
        <v>38</v>
      </c>
      <c r="D69" s="10" t="s">
        <v>11</v>
      </c>
      <c r="E69" s="10" t="s">
        <v>12</v>
      </c>
    </row>
    <row r="70" spans="1:5" ht="50.25" customHeight="1" x14ac:dyDescent="0.25">
      <c r="A70" s="17"/>
      <c r="B70" s="5">
        <f>C70/D70</f>
        <v>1</v>
      </c>
      <c r="C70" s="5">
        <v>272184554.04000002</v>
      </c>
      <c r="D70" s="5">
        <v>272184554.04000002</v>
      </c>
      <c r="E70" s="5">
        <v>9</v>
      </c>
    </row>
    <row r="71" spans="1:5" ht="114" customHeight="1" x14ac:dyDescent="0.25">
      <c r="A71" s="1"/>
      <c r="B71" s="39" t="s">
        <v>73</v>
      </c>
      <c r="C71" s="39" t="s">
        <v>74</v>
      </c>
      <c r="D71" s="39" t="s">
        <v>75</v>
      </c>
      <c r="E71" s="39" t="s">
        <v>13</v>
      </c>
    </row>
    <row r="72" spans="1:5" x14ac:dyDescent="0.25">
      <c r="A72" s="9">
        <v>7</v>
      </c>
      <c r="B72" s="40" t="s">
        <v>76</v>
      </c>
      <c r="C72" s="41"/>
      <c r="D72" s="41"/>
      <c r="E72" s="41"/>
    </row>
    <row r="73" spans="1:5" ht="48" customHeight="1" x14ac:dyDescent="0.25">
      <c r="A73" s="27"/>
      <c r="B73" s="42"/>
      <c r="C73" s="43"/>
      <c r="D73" s="43"/>
      <c r="E73" s="43"/>
    </row>
    <row r="74" spans="1:5" ht="81.75" customHeight="1" x14ac:dyDescent="0.25">
      <c r="A74" s="1"/>
      <c r="B74" s="33" t="s">
        <v>67</v>
      </c>
      <c r="C74" s="34"/>
      <c r="D74" s="34"/>
      <c r="E74" s="34"/>
    </row>
    <row r="75" spans="1:5" ht="55.5" customHeight="1" x14ac:dyDescent="0.25">
      <c r="A75" s="1"/>
    </row>
    <row r="76" spans="1:5" ht="66" customHeight="1" x14ac:dyDescent="0.25">
      <c r="A76" s="1"/>
    </row>
    <row r="78" spans="1:5" ht="34.5" customHeight="1" x14ac:dyDescent="0.25"/>
    <row r="79" spans="1:5" ht="54.75" customHeight="1" x14ac:dyDescent="0.25"/>
  </sheetData>
  <mergeCells count="2">
    <mergeCell ref="B72:E73"/>
    <mergeCell ref="B74:E74"/>
  </mergeCells>
  <phoneticPr fontId="0" type="noConversion"/>
  <pageMargins left="0.7" right="0.7" top="0.75" bottom="0.75" header="0.3" footer="0.3"/>
  <pageSetup paperSize="9" scale="7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РМРЦ</cp:lastModifiedBy>
  <cp:lastPrinted>2017-02-22T06:15:34Z</cp:lastPrinted>
  <dcterms:created xsi:type="dcterms:W3CDTF">2016-02-11T13:41:35Z</dcterms:created>
  <dcterms:modified xsi:type="dcterms:W3CDTF">2025-06-10T14:32:01Z</dcterms:modified>
</cp:coreProperties>
</file>