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150" windowHeight="80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5" i="1" l="1"/>
  <c r="C33" i="1"/>
  <c r="C34" i="1"/>
  <c r="C32" i="1"/>
  <c r="C26" i="1"/>
  <c r="B40" i="1"/>
  <c r="C31" i="1" l="1"/>
  <c r="C15" i="1"/>
  <c r="D21" i="1" l="1"/>
  <c r="C27" i="1"/>
  <c r="C28" i="1"/>
  <c r="C11" i="1"/>
  <c r="C12" i="1"/>
  <c r="D19" i="1" l="1"/>
  <c r="C25" i="1"/>
  <c r="D20" i="1"/>
  <c r="C10" i="1"/>
  <c r="C9" i="1" s="1"/>
  <c r="D17" i="1" s="1"/>
  <c r="D36" i="1" l="1"/>
  <c r="C36" i="1" s="1"/>
  <c r="D38" i="1" s="1"/>
  <c r="D18" i="1"/>
  <c r="E7" i="1"/>
  <c r="C3" i="1"/>
  <c r="D7" i="1" s="1"/>
  <c r="C7" i="1" l="1"/>
  <c r="E23" i="1" s="1"/>
  <c r="C17" i="1"/>
  <c r="D23" i="1" l="1"/>
  <c r="C23" i="1" s="1"/>
  <c r="E38" i="1" s="1"/>
  <c r="C38" i="1" s="1"/>
</calcChain>
</file>

<file path=xl/sharedStrings.xml><?xml version="1.0" encoding="utf-8"?>
<sst xmlns="http://schemas.openxmlformats.org/spreadsheetml/2006/main" count="55" uniqueCount="51">
  <si>
    <t xml:space="preserve"> - фактические расходы на реализацию подпрограммы (основного мероприятия муниципальной программы) в отчетном году (по состоянию на 31 декабря отчетного года);</t>
  </si>
  <si>
    <t xml:space="preserve"> - степень реализации подпрограммы (основного мероприятия муниципальной программы);</t>
  </si>
  <si>
    <t xml:space="preserve"> - степень достижения планового значения показателя;</t>
  </si>
  <si>
    <t xml:space="preserve"> - эффективность реализации подпрограммы (основного мероприятия муниципальной программы);</t>
  </si>
  <si>
    <t>Оценка степени достижения целей муниципальной программы</t>
  </si>
  <si>
    <t>Степень реализации муниципальной программы рассчитывается по формуле:</t>
  </si>
  <si>
    <t>М - число показателей, характеризующих цели муниципальной программы</t>
  </si>
  <si>
    <t>Оценка эффективности реализации муниципальной программы</t>
  </si>
  <si>
    <t>j - количество подпрограмм и основных мероприятий муниципальной программы.</t>
  </si>
  <si>
    <t>В остальных случаях эффективность реализации муниципальной программы признается неудовлетворительной</t>
  </si>
  <si>
    <t xml:space="preserve"> - степень реализации мероприятий МП;</t>
  </si>
  <si>
    <t xml:space="preserve">Оценка степени соответствия запланированному
уровню затрат
</t>
  </si>
  <si>
    <t xml:space="preserve">Оценка эффективности использования средств муниципального и (или)  областного
и (или) федерального бюджетов
</t>
  </si>
  <si>
    <t>для показателей, желаемой тенденцией развития которых является снижение значени</t>
  </si>
  <si>
    <t>Степень реализации подпрограммы (основного мероприятия, не входящего в состав подпрограммы)</t>
  </si>
  <si>
    <t>N - число показателей ( В случае если СД п/ппз больше 1, значение СД п/ппз пртнимается равным 1)</t>
  </si>
  <si>
    <t xml:space="preserve">  ЗП п/пф - значение показателя, фактически достигнутое на конец отчетного период</t>
  </si>
  <si>
    <t>для показателей, желаемой тенденцией развития которых является снижение значений, по формуле</t>
  </si>
  <si>
    <t>СР гп  - степень реализации муниципальной программы</t>
  </si>
  <si>
    <t>СР гп  - степень реализации муниципальной программы;</t>
  </si>
  <si>
    <t>Кj - коэффициент значимости подпрограммы  Кj=Фj/Ф</t>
  </si>
  <si>
    <t xml:space="preserve"> СРм - степень реализации мероприятий, полностью или частично финансируемых из средств муниципального и (или)  областного и (или) федерального бюджетов;  </t>
  </si>
  <si>
    <t xml:space="preserve">  ЗП п/пп- плановое значение показателя на конец отчетного года;
</t>
  </si>
  <si>
    <t xml:space="preserve"> СД п/пп- степень достижения планового значения показателя</t>
  </si>
  <si>
    <t>СДгппз - степень достижения планового значения показателя, характеризующего цели муниципальной программы;</t>
  </si>
  <si>
    <t xml:space="preserve">  ЗП гпф - значение показателя, характеризующего цели муниципальной программы, фактически достигнутое на конец отчетного периода;</t>
  </si>
  <si>
    <t xml:space="preserve"> ЗП гпп - плановое значение показателя, характеризующего цели муниципальной программы, на конец отчетного года;</t>
  </si>
  <si>
    <r>
      <t xml:space="preserve">Эффективность реализации муниципальной программы признается </t>
    </r>
    <r>
      <rPr>
        <sz val="12"/>
        <color rgb="FFFF0000"/>
        <rFont val="Times New Roman"/>
        <family val="1"/>
        <charset val="204"/>
      </rPr>
      <t>высокой</t>
    </r>
    <r>
      <rPr>
        <sz val="12"/>
        <color theme="1"/>
        <rFont val="Times New Roman"/>
        <family val="1"/>
        <charset val="204"/>
      </rPr>
      <t xml:space="preserve"> в случае, если значение   составляет не менее </t>
    </r>
    <r>
      <rPr>
        <sz val="12"/>
        <color rgb="FFFF0000"/>
        <rFont val="Times New Roman"/>
        <family val="1"/>
        <charset val="204"/>
      </rPr>
      <t>0,90.</t>
    </r>
  </si>
  <si>
    <r>
      <t xml:space="preserve">Эффективность реализации муниципальной программы признается </t>
    </r>
    <r>
      <rPr>
        <sz val="12"/>
        <color rgb="FFFF0000"/>
        <rFont val="Times New Roman"/>
        <family val="1"/>
        <charset val="204"/>
      </rPr>
      <t>средней</t>
    </r>
    <r>
      <rPr>
        <sz val="12"/>
        <color theme="1"/>
        <rFont val="Times New Roman"/>
        <family val="1"/>
        <charset val="204"/>
      </rPr>
      <t xml:space="preserve"> в случае, если значение   составляет не менее </t>
    </r>
    <r>
      <rPr>
        <sz val="12"/>
        <color rgb="FFFF0000"/>
        <rFont val="Times New Roman"/>
        <family val="1"/>
        <charset val="204"/>
      </rPr>
      <t>0,80.</t>
    </r>
  </si>
  <si>
    <r>
      <t xml:space="preserve">Эффективность реализации муниципальной программы признается </t>
    </r>
    <r>
      <rPr>
        <sz val="12"/>
        <color rgb="FFFF0000"/>
        <rFont val="Times New Roman"/>
        <family val="1"/>
        <charset val="204"/>
      </rPr>
      <t>удовлетворительной</t>
    </r>
    <r>
      <rPr>
        <sz val="12"/>
        <color theme="1"/>
        <rFont val="Times New Roman"/>
        <family val="1"/>
        <charset val="204"/>
      </rPr>
      <t xml:space="preserve"> в случае, если значение   составляет не менее </t>
    </r>
    <r>
      <rPr>
        <sz val="12"/>
        <color rgb="FFFF0000"/>
        <rFont val="Times New Roman"/>
        <family val="1"/>
        <charset val="204"/>
      </rPr>
      <t>0,70.</t>
    </r>
  </si>
  <si>
    <t xml:space="preserve">     -  плановые расходы муниципального и (или)  областного и (или) федерального бюджетов на реализацию подпрограммы (основного мероприятия муниципальной программы) в отчетном году по состоянию на 1 ноября отчетного года.</t>
  </si>
  <si>
    <t xml:space="preserve">              - степень достижения планового значения показателя;</t>
  </si>
  <si>
    <r>
      <t>Э</t>
    </r>
    <r>
      <rPr>
        <vertAlign val="subscript"/>
        <sz val="12"/>
        <color theme="1"/>
        <rFont val="Times New Roman"/>
        <family val="1"/>
        <charset val="204"/>
      </rPr>
      <t>ис</t>
    </r>
    <r>
      <rPr>
        <sz val="12"/>
        <color theme="1"/>
        <rFont val="Times New Roman"/>
        <family val="1"/>
        <charset val="204"/>
      </rPr>
      <t xml:space="preserve"> - эффективность использования средств муниципального и (или)  областного и (или) федерального бюджетов;</t>
    </r>
  </si>
  <si>
    <t>СС уз - степень соответствия запланированному уровню затрат муниципального и (или)  областного и (или) федерального бюджетов.</t>
  </si>
  <si>
    <t xml:space="preserve"> ЗП п/пп - плановое значение показателя на конец отчетного года;</t>
  </si>
  <si>
    <t>СД гппз - степень достижения планового значения показателя, характеризующего цели муниципальной программы;</t>
  </si>
  <si>
    <t>ЭР гп - эффективность реализации муниципальной программы;</t>
  </si>
  <si>
    <t>ЭР пп - эффективность реализации подпрограммы (основного мероприятия муниципальной программы);</t>
  </si>
  <si>
    <t>Эис - эффективность использования средств муниципального и (или)  областного и (или) федерального бюджетов.</t>
  </si>
  <si>
    <t>СР п/п - степень реализации подпрограммы (основного мероприятия муниципальной программы);</t>
  </si>
  <si>
    <t>СС уз - степень соответствия запланированному уровню затрат муниципального и (или)  областного и (или) федерального бюджетов;</t>
  </si>
  <si>
    <t>М в - количество выполненных не менее чем на 95 процентов показателей муниципальной программы, запланированных к реализации в отчетном году</t>
  </si>
  <si>
    <t xml:space="preserve">Оценка степени реализации показателей муниципальной программы
</t>
  </si>
  <si>
    <t>Оценка степени достижения целей (выполнения
показателей основных мероприятий муниципальной программы)</t>
  </si>
  <si>
    <t>Ф -  объем фактических расходов из муниципального и (или)  областного и (или) федерального бюджетов (кассового исполнения) на реализацию  муниципальной программы</t>
  </si>
  <si>
    <t>Фj - объем фактических расходов из муниципального и (или)  областного и (или) федерального бюджетов (кассового исполнения) на реализацию j-й подпрограммы (основного мероприятия муниципальной программы) в отчетном году</t>
  </si>
  <si>
    <r>
      <rPr>
        <b/>
        <sz val="12"/>
        <color theme="1"/>
        <rFont val="Times New Roman"/>
        <family val="1"/>
        <charset val="204"/>
      </rPr>
      <t xml:space="preserve">Основание: </t>
    </r>
    <r>
      <rPr>
        <sz val="12"/>
        <color theme="1"/>
        <rFont val="Times New Roman"/>
        <family val="1"/>
        <charset val="204"/>
      </rPr>
      <t>Эффективность реализации рассчитана в соответствии с постановлением Администрации муниципального образования "Краснинский муниципальный округ" Смоленской области "Об утверждении Порядка принятия решений о разработке муниципальных программ, их формирования и реализации №57 от 06.02.2025 и  Порядка  проведения оценки эффективности реализации муниципальных программ муниципального образования "Краснинский муниципальный округ" Смоленской области" от 17.03.2025 №224</t>
    </r>
  </si>
  <si>
    <t xml:space="preserve"> </t>
  </si>
  <si>
    <t>Оценка эффективности реализации подпрограммы (основного
мероприятия муниципальной программы)</t>
  </si>
  <si>
    <t xml:space="preserve"> Оценка эффективности реализации муниципальной  программы «Охрана окружающей среды и рациональное использование природных ресурсов на территории муниципального образования «Краснинский муниципальный округ» Смоленской области» за 2025 год</t>
  </si>
  <si>
    <r>
      <t>ВЫВОД</t>
    </r>
    <r>
      <rPr>
        <sz val="14"/>
        <color theme="1"/>
        <rFont val="Times New Roman"/>
        <family val="1"/>
        <charset val="204"/>
      </rPr>
      <t xml:space="preserve">: Эффективность реализации  муниципальной  программы  ««Охрана окружающей среды и рациональное использование природных ресурсов на территории муниципального образования «Краснинский муниципальный округ» Смоленской области» от 14.11.2025 года №1054 </t>
    </r>
    <r>
      <rPr>
        <b/>
        <sz val="14"/>
        <color theme="1"/>
        <rFont val="Times New Roman"/>
        <family val="1"/>
        <charset val="204"/>
      </rPr>
      <t>за 2025 год  признается высокой.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</si>
</sst>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justify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justify" vertical="top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1" fillId="2" borderId="1" xfId="0" applyFont="1" applyFill="1" applyBorder="1"/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justify" vertical="top"/>
    </xf>
    <xf numFmtId="0" fontId="3" fillId="0" borderId="1" xfId="0" applyFont="1" applyBorder="1" applyAlignment="1">
      <alignment horizontal="justify" vertical="top"/>
    </xf>
    <xf numFmtId="2" fontId="1" fillId="2" borderId="1" xfId="0" applyNumberFormat="1" applyFont="1" applyFill="1" applyBorder="1"/>
    <xf numFmtId="0" fontId="1" fillId="0" borderId="0" xfId="0" applyFont="1"/>
    <xf numFmtId="0" fontId="3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right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horizontal="right" vertical="top"/>
    </xf>
    <xf numFmtId="164" fontId="1" fillId="2" borderId="1" xfId="0" applyNumberFormat="1" applyFont="1" applyFill="1" applyBorder="1"/>
    <xf numFmtId="0" fontId="1" fillId="3" borderId="1" xfId="0" applyFont="1" applyFill="1" applyBorder="1" applyAlignment="1">
      <alignment horizontal="justify"/>
    </xf>
    <xf numFmtId="0" fontId="1" fillId="0" borderId="1" xfId="0" applyFont="1" applyBorder="1" applyAlignment="1">
      <alignment horizontal="center"/>
    </xf>
    <xf numFmtId="0" fontId="5" fillId="0" borderId="2" xfId="0" applyFont="1" applyBorder="1" applyAlignment="1">
      <alignment horizontal="justify" vertical="top"/>
    </xf>
    <xf numFmtId="0" fontId="6" fillId="0" borderId="2" xfId="0" applyFont="1" applyBorder="1" applyAlignment="1">
      <alignment horizontal="justify" vertical="top"/>
    </xf>
    <xf numFmtId="0" fontId="6" fillId="0" borderId="0" xfId="0" applyFont="1" applyAlignment="1">
      <alignment horizontal="justify" vertical="top"/>
    </xf>
    <xf numFmtId="0" fontId="1" fillId="0" borderId="0" xfId="0" applyFont="1" applyAlignment="1">
      <alignment horizontal="justify" vertical="top" wrapText="1"/>
    </xf>
    <xf numFmtId="0" fontId="5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13" Type="http://schemas.openxmlformats.org/officeDocument/2006/relationships/image" Target="../media/image13.wmf"/><Relationship Id="rId18" Type="http://schemas.openxmlformats.org/officeDocument/2006/relationships/image" Target="../media/image1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12" Type="http://schemas.openxmlformats.org/officeDocument/2006/relationships/image" Target="../media/image12.wmf"/><Relationship Id="rId17" Type="http://schemas.openxmlformats.org/officeDocument/2006/relationships/image" Target="../media/image17.wmf"/><Relationship Id="rId2" Type="http://schemas.openxmlformats.org/officeDocument/2006/relationships/image" Target="../media/image2.wmf"/><Relationship Id="rId16" Type="http://schemas.openxmlformats.org/officeDocument/2006/relationships/image" Target="../media/image16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11" Type="http://schemas.openxmlformats.org/officeDocument/2006/relationships/image" Target="../media/image11.wmf"/><Relationship Id="rId5" Type="http://schemas.openxmlformats.org/officeDocument/2006/relationships/image" Target="../media/image5.wmf"/><Relationship Id="rId15" Type="http://schemas.openxmlformats.org/officeDocument/2006/relationships/image" Target="../media/image15.wmf"/><Relationship Id="rId10" Type="http://schemas.openxmlformats.org/officeDocument/2006/relationships/image" Target="../media/image10.wmf"/><Relationship Id="rId4" Type="http://schemas.openxmlformats.org/officeDocument/2006/relationships/image" Target="../media/image4.wmf"/><Relationship Id="rId9" Type="http://schemas.openxmlformats.org/officeDocument/2006/relationships/image" Target="../media/image9.wmf"/><Relationship Id="rId14" Type="http://schemas.openxmlformats.org/officeDocument/2006/relationships/image" Target="../media/image1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2</xdr:col>
      <xdr:colOff>333375</xdr:colOff>
      <xdr:row>1</xdr:row>
      <xdr:rowOff>247650</xdr:rowOff>
    </xdr:to>
    <xdr:pic>
      <xdr:nvPicPr>
        <xdr:cNvPr id="2" name="Рисунок 47" descr="base_23928_75470_4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333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3</xdr:row>
      <xdr:rowOff>0</xdr:rowOff>
    </xdr:from>
    <xdr:to>
      <xdr:col>3</xdr:col>
      <xdr:colOff>209550</xdr:colOff>
      <xdr:row>3</xdr:row>
      <xdr:rowOff>266700</xdr:rowOff>
    </xdr:to>
    <xdr:pic>
      <xdr:nvPicPr>
        <xdr:cNvPr id="5" name="Рисунок 43" descr="base_23928_75470_53"/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3667125"/>
          <a:ext cx="20955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3</xdr:row>
      <xdr:rowOff>0</xdr:rowOff>
    </xdr:from>
    <xdr:to>
      <xdr:col>4</xdr:col>
      <xdr:colOff>200025</xdr:colOff>
      <xdr:row>3</xdr:row>
      <xdr:rowOff>247650</xdr:rowOff>
    </xdr:to>
    <xdr:pic>
      <xdr:nvPicPr>
        <xdr:cNvPr id="6" name="Рисунок 42" descr="base_23928_75470_54"/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3667125"/>
          <a:ext cx="20002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114301</xdr:colOff>
      <xdr:row>7</xdr:row>
      <xdr:rowOff>9524</xdr:rowOff>
    </xdr:from>
    <xdr:to>
      <xdr:col>2</xdr:col>
      <xdr:colOff>571501</xdr:colOff>
      <xdr:row>7</xdr:row>
      <xdr:rowOff>285749</xdr:rowOff>
    </xdr:to>
    <xdr:pic>
      <xdr:nvPicPr>
        <xdr:cNvPr id="9" name="Рисунок 36" descr="base_23928_75470_60"/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1" y="4248149"/>
          <a:ext cx="4572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2</xdr:col>
      <xdr:colOff>523875</xdr:colOff>
      <xdr:row>15</xdr:row>
      <xdr:rowOff>228600</xdr:rowOff>
    </xdr:to>
    <xdr:pic>
      <xdr:nvPicPr>
        <xdr:cNvPr id="12" name="Рисунок 31" descr="base_23928_75470_65"/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29700"/>
          <a:ext cx="5238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15</xdr:row>
      <xdr:rowOff>0</xdr:rowOff>
    </xdr:from>
    <xdr:to>
      <xdr:col>3</xdr:col>
      <xdr:colOff>504825</xdr:colOff>
      <xdr:row>15</xdr:row>
      <xdr:rowOff>247650</xdr:rowOff>
    </xdr:to>
    <xdr:pic>
      <xdr:nvPicPr>
        <xdr:cNvPr id="13" name="Рисунок 30" descr="base_23928_75470_66"/>
        <xdr:cNvPicPr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9029700"/>
          <a:ext cx="50482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390525</xdr:colOff>
      <xdr:row>21</xdr:row>
      <xdr:rowOff>247650</xdr:rowOff>
    </xdr:to>
    <xdr:pic>
      <xdr:nvPicPr>
        <xdr:cNvPr id="17" name="Рисунок 26" descr="base_23928_75470_70"/>
        <xdr:cNvPicPr>
          <a:picLocks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72800"/>
          <a:ext cx="39052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1</xdr:col>
      <xdr:colOff>1343025</xdr:colOff>
      <xdr:row>3</xdr:row>
      <xdr:rowOff>0</xdr:rowOff>
    </xdr:to>
    <xdr:pic>
      <xdr:nvPicPr>
        <xdr:cNvPr id="22" name="Рисунок 48" descr="base_23928_75470_48"/>
        <xdr:cNvPicPr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333500"/>
          <a:ext cx="1343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1</xdr:col>
      <xdr:colOff>1333500</xdr:colOff>
      <xdr:row>4</xdr:row>
      <xdr:rowOff>266700</xdr:rowOff>
    </xdr:to>
    <xdr:pic>
      <xdr:nvPicPr>
        <xdr:cNvPr id="27" name="Рисунок 45" descr="base_23928_75470_51"/>
        <xdr:cNvPicPr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2524125"/>
          <a:ext cx="13335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28574</xdr:colOff>
      <xdr:row>6</xdr:row>
      <xdr:rowOff>0</xdr:rowOff>
    </xdr:from>
    <xdr:to>
      <xdr:col>1</xdr:col>
      <xdr:colOff>1295399</xdr:colOff>
      <xdr:row>6</xdr:row>
      <xdr:rowOff>228600</xdr:rowOff>
    </xdr:to>
    <xdr:pic>
      <xdr:nvPicPr>
        <xdr:cNvPr id="29" name="Рисунок 41" descr="base_23928_75470_55"/>
        <xdr:cNvPicPr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899" y="4533900"/>
          <a:ext cx="12668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8</xdr:row>
      <xdr:rowOff>47625</xdr:rowOff>
    </xdr:from>
    <xdr:to>
      <xdr:col>1</xdr:col>
      <xdr:colOff>1543050</xdr:colOff>
      <xdr:row>8</xdr:row>
      <xdr:rowOff>228601</xdr:rowOff>
    </xdr:to>
    <xdr:pic>
      <xdr:nvPicPr>
        <xdr:cNvPr id="31" name="Рисунок 37" descr="base_23928_75470_59"/>
        <xdr:cNvPicPr>
          <a:picLocks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810250"/>
          <a:ext cx="1466850" cy="180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14</xdr:row>
      <xdr:rowOff>1</xdr:rowOff>
    </xdr:from>
    <xdr:to>
      <xdr:col>1</xdr:col>
      <xdr:colOff>1609725</xdr:colOff>
      <xdr:row>14</xdr:row>
      <xdr:rowOff>209551</xdr:rowOff>
    </xdr:to>
    <xdr:pic>
      <xdr:nvPicPr>
        <xdr:cNvPr id="32" name="Рисунок 33" descr="base_23928_75470_63"/>
        <xdr:cNvPicPr>
          <a:picLocks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7048501"/>
          <a:ext cx="16097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104776</xdr:colOff>
      <xdr:row>16</xdr:row>
      <xdr:rowOff>0</xdr:rowOff>
    </xdr:from>
    <xdr:to>
      <xdr:col>1</xdr:col>
      <xdr:colOff>1524000</xdr:colOff>
      <xdr:row>17</xdr:row>
      <xdr:rowOff>0</xdr:rowOff>
    </xdr:to>
    <xdr:pic>
      <xdr:nvPicPr>
        <xdr:cNvPr id="34" name="Рисунок 32" descr="base_23928_75470_64"/>
        <xdr:cNvPicPr>
          <a:picLocks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1" y="8763000"/>
          <a:ext cx="1419224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85724</xdr:colOff>
      <xdr:row>22</xdr:row>
      <xdr:rowOff>0</xdr:rowOff>
    </xdr:from>
    <xdr:to>
      <xdr:col>1</xdr:col>
      <xdr:colOff>1638299</xdr:colOff>
      <xdr:row>22</xdr:row>
      <xdr:rowOff>257175</xdr:rowOff>
    </xdr:to>
    <xdr:pic>
      <xdr:nvPicPr>
        <xdr:cNvPr id="35" name="Рисунок 27" descr="base_23928_75470_69"/>
        <xdr:cNvPicPr>
          <a:picLocks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49" y="10201275"/>
          <a:ext cx="155257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</xdr:colOff>
      <xdr:row>24</xdr:row>
      <xdr:rowOff>0</xdr:rowOff>
    </xdr:from>
    <xdr:to>
      <xdr:col>1</xdr:col>
      <xdr:colOff>1657351</xdr:colOff>
      <xdr:row>24</xdr:row>
      <xdr:rowOff>219075</xdr:rowOff>
    </xdr:to>
    <xdr:pic>
      <xdr:nvPicPr>
        <xdr:cNvPr id="36" name="Рисунок 20" descr="base_23928_75470_76"/>
        <xdr:cNvPicPr>
          <a:picLocks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6" y="11468100"/>
          <a:ext cx="165735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30</xdr:row>
      <xdr:rowOff>0</xdr:rowOff>
    </xdr:from>
    <xdr:to>
      <xdr:col>1</xdr:col>
      <xdr:colOff>1552575</xdr:colOff>
      <xdr:row>30</xdr:row>
      <xdr:rowOff>219075</xdr:rowOff>
    </xdr:to>
    <xdr:pic>
      <xdr:nvPicPr>
        <xdr:cNvPr id="38" name="Рисунок 16" descr="base_23928_75470_80"/>
        <xdr:cNvPicPr>
          <a:picLocks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2896850"/>
          <a:ext cx="146685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35</xdr:row>
      <xdr:rowOff>0</xdr:rowOff>
    </xdr:from>
    <xdr:to>
      <xdr:col>1</xdr:col>
      <xdr:colOff>1628775</xdr:colOff>
      <xdr:row>35</xdr:row>
      <xdr:rowOff>342900</xdr:rowOff>
    </xdr:to>
    <xdr:pic>
      <xdr:nvPicPr>
        <xdr:cNvPr id="40" name="Рисунок 15" descr="base_23928_75470_81"/>
        <xdr:cNvPicPr>
          <a:picLocks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4316075"/>
          <a:ext cx="15240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66675</xdr:colOff>
      <xdr:row>37</xdr:row>
      <xdr:rowOff>57150</xdr:rowOff>
    </xdr:from>
    <xdr:to>
      <xdr:col>1</xdr:col>
      <xdr:colOff>1562100</xdr:colOff>
      <xdr:row>37</xdr:row>
      <xdr:rowOff>390525</xdr:rowOff>
    </xdr:to>
    <xdr:pic>
      <xdr:nvPicPr>
        <xdr:cNvPr id="41" name="Рисунок 10" descr="base_23928_75470_86"/>
        <xdr:cNvPicPr>
          <a:picLocks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5535275"/>
          <a:ext cx="180975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topLeftCell="A29" zoomScale="90" zoomScaleNormal="90" workbookViewId="0">
      <selection activeCell="B42" sqref="B42:E43"/>
    </sheetView>
  </sheetViews>
  <sheetFormatPr defaultRowHeight="15.75" x14ac:dyDescent="0.25"/>
  <cols>
    <col min="1" max="1" width="4.7109375" style="13" customWidth="1"/>
    <col min="2" max="2" width="36.85546875" style="13" customWidth="1"/>
    <col min="3" max="3" width="44.7109375" style="13" customWidth="1"/>
    <col min="4" max="4" width="65.5703125" style="13" customWidth="1"/>
    <col min="5" max="5" width="57.28515625" style="13" customWidth="1"/>
  </cols>
  <sheetData>
    <row r="1" spans="1:5" ht="44.25" customHeight="1" x14ac:dyDescent="0.25">
      <c r="B1" s="27" t="s">
        <v>49</v>
      </c>
      <c r="C1" s="28"/>
      <c r="D1" s="28"/>
      <c r="E1" s="28"/>
    </row>
    <row r="2" spans="1:5" ht="63" customHeight="1" x14ac:dyDescent="0.25">
      <c r="A2" s="14">
        <v>1</v>
      </c>
      <c r="B2" s="4" t="s">
        <v>42</v>
      </c>
      <c r="C2" s="2" t="s">
        <v>10</v>
      </c>
      <c r="D2" s="1" t="s">
        <v>41</v>
      </c>
      <c r="E2" s="3" t="s">
        <v>47</v>
      </c>
    </row>
    <row r="3" spans="1:5" ht="20.45" customHeight="1" x14ac:dyDescent="0.25">
      <c r="A3" s="14"/>
      <c r="B3" s="5"/>
      <c r="C3" s="6">
        <f>D3/E3</f>
        <v>1</v>
      </c>
      <c r="D3" s="6">
        <v>1</v>
      </c>
      <c r="E3" s="6">
        <v>1</v>
      </c>
    </row>
    <row r="4" spans="1:5" ht="76.900000000000006" customHeight="1" x14ac:dyDescent="0.25">
      <c r="A4" s="14">
        <v>2</v>
      </c>
      <c r="B4" s="4" t="s">
        <v>11</v>
      </c>
      <c r="C4" s="2" t="s">
        <v>40</v>
      </c>
      <c r="D4" s="2" t="s">
        <v>0</v>
      </c>
      <c r="E4" s="2" t="s">
        <v>30</v>
      </c>
    </row>
    <row r="5" spans="1:5" ht="23.25" customHeight="1" x14ac:dyDescent="0.25">
      <c r="A5" s="14"/>
      <c r="B5" s="5"/>
      <c r="C5" s="6">
        <f>D5/E5</f>
        <v>0.99978577001356861</v>
      </c>
      <c r="D5" s="6">
        <v>2947368.45</v>
      </c>
      <c r="E5" s="12">
        <v>2948000</v>
      </c>
    </row>
    <row r="6" spans="1:5" ht="81" customHeight="1" x14ac:dyDescent="0.25">
      <c r="A6" s="14">
        <v>3</v>
      </c>
      <c r="B6" s="7" t="s">
        <v>12</v>
      </c>
      <c r="C6" s="3" t="s">
        <v>32</v>
      </c>
      <c r="D6" s="3" t="s">
        <v>21</v>
      </c>
      <c r="E6" s="3" t="s">
        <v>33</v>
      </c>
    </row>
    <row r="7" spans="1:5" ht="21.75" customHeight="1" x14ac:dyDescent="0.25">
      <c r="A7" s="15"/>
      <c r="B7" s="5"/>
      <c r="C7" s="6">
        <f>D7/E7</f>
        <v>1.0002142758907526</v>
      </c>
      <c r="D7" s="6">
        <f>C3</f>
        <v>1</v>
      </c>
      <c r="E7" s="6">
        <f>C5</f>
        <v>0.99978577001356861</v>
      </c>
    </row>
    <row r="8" spans="1:5" ht="79.150000000000006" customHeight="1" x14ac:dyDescent="0.25">
      <c r="A8" s="19">
        <v>4</v>
      </c>
      <c r="B8" s="4" t="s">
        <v>43</v>
      </c>
      <c r="C8" s="3" t="s">
        <v>31</v>
      </c>
      <c r="D8" s="3" t="s">
        <v>16</v>
      </c>
      <c r="E8" s="8" t="s">
        <v>22</v>
      </c>
    </row>
    <row r="9" spans="1:5" ht="24.6" customHeight="1" x14ac:dyDescent="0.25">
      <c r="A9" s="15"/>
      <c r="B9" s="5"/>
      <c r="C9" s="6">
        <f>C10+C11+C12+C13</f>
        <v>3.1</v>
      </c>
      <c r="D9" s="6"/>
      <c r="E9" s="6"/>
    </row>
    <row r="10" spans="1:5" ht="20.45" customHeight="1" x14ac:dyDescent="0.25">
      <c r="A10" s="15"/>
      <c r="B10" s="5">
        <v>1</v>
      </c>
      <c r="C10" s="16">
        <f t="shared" ref="C10:C12" si="0">D10/E10</f>
        <v>1</v>
      </c>
      <c r="D10" s="16">
        <v>1</v>
      </c>
      <c r="E10" s="16">
        <v>1</v>
      </c>
    </row>
    <row r="11" spans="1:5" ht="19.149999999999999" customHeight="1" x14ac:dyDescent="0.25">
      <c r="A11" s="15"/>
      <c r="B11" s="5">
        <v>2</v>
      </c>
      <c r="C11" s="16">
        <f t="shared" si="0"/>
        <v>1.1000000000000001</v>
      </c>
      <c r="D11" s="16">
        <v>1.1000000000000001</v>
      </c>
      <c r="E11" s="17">
        <v>1</v>
      </c>
    </row>
    <row r="12" spans="1:5" ht="19.149999999999999" customHeight="1" x14ac:dyDescent="0.25">
      <c r="A12" s="15"/>
      <c r="B12" s="5">
        <v>3</v>
      </c>
      <c r="C12" s="16">
        <f t="shared" si="0"/>
        <v>1</v>
      </c>
      <c r="D12" s="16">
        <v>2E-3</v>
      </c>
      <c r="E12" s="16">
        <v>2E-3</v>
      </c>
    </row>
    <row r="13" spans="1:5" ht="18" customHeight="1" x14ac:dyDescent="0.25">
      <c r="A13" s="15"/>
      <c r="B13" s="5"/>
      <c r="C13" s="16"/>
      <c r="D13" s="16"/>
      <c r="E13" s="16"/>
    </row>
    <row r="14" spans="1:5" ht="50.45" customHeight="1" x14ac:dyDescent="0.25">
      <c r="A14" s="18"/>
      <c r="B14" s="10" t="s">
        <v>13</v>
      </c>
      <c r="C14" s="10" t="s">
        <v>23</v>
      </c>
      <c r="D14" s="10" t="s">
        <v>16</v>
      </c>
      <c r="E14" s="10" t="s">
        <v>34</v>
      </c>
    </row>
    <row r="15" spans="1:5" ht="29.25" customHeight="1" x14ac:dyDescent="0.25">
      <c r="A15" s="15"/>
      <c r="B15" s="5"/>
      <c r="C15" s="6">
        <f>E15/D15</f>
        <v>1</v>
      </c>
      <c r="D15" s="6">
        <v>3</v>
      </c>
      <c r="E15" s="6">
        <v>3</v>
      </c>
    </row>
    <row r="16" spans="1:5" ht="54" customHeight="1" x14ac:dyDescent="0.25">
      <c r="A16" s="15"/>
      <c r="B16" s="3" t="s">
        <v>14</v>
      </c>
      <c r="C16" s="1" t="s">
        <v>1</v>
      </c>
      <c r="D16" s="2" t="s">
        <v>2</v>
      </c>
      <c r="E16" s="3" t="s">
        <v>15</v>
      </c>
    </row>
    <row r="17" spans="1:5" ht="31.9" customHeight="1" x14ac:dyDescent="0.25">
      <c r="A17" s="15"/>
      <c r="B17" s="5"/>
      <c r="C17" s="6">
        <f>D17/E17</f>
        <v>1.0333333333333334</v>
      </c>
      <c r="D17" s="6">
        <f>C9</f>
        <v>3.1</v>
      </c>
      <c r="E17" s="9">
        <v>3</v>
      </c>
    </row>
    <row r="18" spans="1:5" ht="18" customHeight="1" x14ac:dyDescent="0.25">
      <c r="A18" s="15"/>
      <c r="B18" s="5">
        <v>1</v>
      </c>
      <c r="C18" s="16"/>
      <c r="D18" s="16">
        <f>C10</f>
        <v>1</v>
      </c>
      <c r="E18" s="21"/>
    </row>
    <row r="19" spans="1:5" ht="19.149999999999999" customHeight="1" x14ac:dyDescent="0.25">
      <c r="A19" s="15"/>
      <c r="B19" s="5">
        <v>2</v>
      </c>
      <c r="C19" s="16"/>
      <c r="D19" s="16">
        <f>C11</f>
        <v>1.1000000000000001</v>
      </c>
      <c r="E19" s="21"/>
    </row>
    <row r="20" spans="1:5" ht="19.149999999999999" customHeight="1" x14ac:dyDescent="0.25">
      <c r="A20" s="15"/>
      <c r="B20" s="5">
        <v>3</v>
      </c>
      <c r="C20" s="16"/>
      <c r="D20" s="16">
        <f>C12</f>
        <v>1</v>
      </c>
      <c r="E20" s="21"/>
    </row>
    <row r="21" spans="1:5" ht="21.75" customHeight="1" x14ac:dyDescent="0.25">
      <c r="A21" s="15"/>
      <c r="B21" s="5">
        <v>4</v>
      </c>
      <c r="C21" s="16"/>
      <c r="D21" s="16">
        <f>C13</f>
        <v>0</v>
      </c>
      <c r="E21" s="21"/>
    </row>
    <row r="22" spans="1:5" ht="81" customHeight="1" x14ac:dyDescent="0.25">
      <c r="A22" s="14">
        <v>5</v>
      </c>
      <c r="B22" s="4" t="s">
        <v>48</v>
      </c>
      <c r="C22" s="2" t="s">
        <v>3</v>
      </c>
      <c r="D22" s="3" t="s">
        <v>39</v>
      </c>
      <c r="E22" s="3" t="s">
        <v>38</v>
      </c>
    </row>
    <row r="23" spans="1:5" ht="21" customHeight="1" x14ac:dyDescent="0.25">
      <c r="A23" s="15"/>
      <c r="B23" s="5"/>
      <c r="C23" s="6">
        <f>D23*E23</f>
        <v>1.0335547517537778</v>
      </c>
      <c r="D23" s="6">
        <f>C17</f>
        <v>1.0333333333333334</v>
      </c>
      <c r="E23" s="6">
        <f>C7</f>
        <v>1.0002142758907526</v>
      </c>
    </row>
    <row r="24" spans="1:5" ht="53.45" customHeight="1" x14ac:dyDescent="0.25">
      <c r="A24" s="14">
        <v>6</v>
      </c>
      <c r="B24" s="11" t="s">
        <v>4</v>
      </c>
      <c r="C24" s="3" t="s">
        <v>24</v>
      </c>
      <c r="D24" s="3" t="s">
        <v>25</v>
      </c>
      <c r="E24" s="3" t="s">
        <v>26</v>
      </c>
    </row>
    <row r="25" spans="1:5" ht="21" customHeight="1" x14ac:dyDescent="0.25">
      <c r="A25" s="15"/>
      <c r="B25" s="5"/>
      <c r="C25" s="6">
        <f>SUM(C26:C29)</f>
        <v>3.1</v>
      </c>
      <c r="D25" s="6"/>
      <c r="E25" s="6"/>
    </row>
    <row r="26" spans="1:5" ht="21.6" customHeight="1" x14ac:dyDescent="0.25">
      <c r="A26" s="15"/>
      <c r="B26" s="5">
        <v>1</v>
      </c>
      <c r="C26" s="16">
        <f>D26/E26</f>
        <v>1</v>
      </c>
      <c r="D26" s="16">
        <v>1</v>
      </c>
      <c r="E26" s="16">
        <v>1</v>
      </c>
    </row>
    <row r="27" spans="1:5" ht="20.45" customHeight="1" x14ac:dyDescent="0.25">
      <c r="A27" s="15"/>
      <c r="B27" s="5">
        <v>2</v>
      </c>
      <c r="C27" s="16">
        <f t="shared" ref="C27:C28" si="1">D27/E27</f>
        <v>1.1000000000000001</v>
      </c>
      <c r="D27" s="16">
        <v>1.1000000000000001</v>
      </c>
      <c r="E27" s="17">
        <v>1</v>
      </c>
    </row>
    <row r="28" spans="1:5" ht="21" customHeight="1" x14ac:dyDescent="0.25">
      <c r="A28" s="15"/>
      <c r="B28" s="5">
        <v>3</v>
      </c>
      <c r="C28" s="16">
        <f t="shared" si="1"/>
        <v>1</v>
      </c>
      <c r="D28" s="16">
        <v>2E-3</v>
      </c>
      <c r="E28" s="16">
        <v>2E-3</v>
      </c>
    </row>
    <row r="29" spans="1:5" ht="21" customHeight="1" x14ac:dyDescent="0.25">
      <c r="A29" s="15"/>
      <c r="B29" s="5">
        <v>4</v>
      </c>
      <c r="C29" s="16"/>
      <c r="D29" s="16"/>
      <c r="E29" s="16"/>
    </row>
    <row r="30" spans="1:5" ht="63" customHeight="1" x14ac:dyDescent="0.25">
      <c r="A30" s="18"/>
      <c r="B30" s="10" t="s">
        <v>17</v>
      </c>
      <c r="C30" s="10" t="s">
        <v>24</v>
      </c>
      <c r="D30" s="10" t="s">
        <v>25</v>
      </c>
      <c r="E30" s="10" t="s">
        <v>26</v>
      </c>
    </row>
    <row r="31" spans="1:5" ht="30" customHeight="1" x14ac:dyDescent="0.25">
      <c r="A31" s="15"/>
      <c r="B31" s="5"/>
      <c r="C31" s="6">
        <f>C32+C33+C34</f>
        <v>3.1</v>
      </c>
      <c r="D31" s="6"/>
      <c r="E31" s="6"/>
    </row>
    <row r="32" spans="1:5" ht="18.600000000000001" customHeight="1" x14ac:dyDescent="0.25">
      <c r="A32" s="15"/>
      <c r="B32" s="5">
        <v>1</v>
      </c>
      <c r="C32" s="16">
        <f>D32/E32</f>
        <v>1</v>
      </c>
      <c r="D32" s="16">
        <v>1</v>
      </c>
      <c r="E32" s="16">
        <v>1</v>
      </c>
    </row>
    <row r="33" spans="1:5" ht="16.899999999999999" customHeight="1" x14ac:dyDescent="0.25">
      <c r="A33" s="15"/>
      <c r="B33" s="5">
        <v>2</v>
      </c>
      <c r="C33" s="16">
        <f t="shared" ref="C33:C34" si="2">D33/E33</f>
        <v>1.1000000000000001</v>
      </c>
      <c r="D33" s="16">
        <v>1.1000000000000001</v>
      </c>
      <c r="E33" s="17">
        <v>1</v>
      </c>
    </row>
    <row r="34" spans="1:5" ht="16.149999999999999" customHeight="1" x14ac:dyDescent="0.25">
      <c r="A34" s="15"/>
      <c r="B34" s="5">
        <v>3</v>
      </c>
      <c r="C34" s="16">
        <f t="shared" si="2"/>
        <v>1</v>
      </c>
      <c r="D34" s="16">
        <v>2E-3</v>
      </c>
      <c r="E34" s="16">
        <v>2E-3</v>
      </c>
    </row>
    <row r="35" spans="1:5" ht="50.25" customHeight="1" x14ac:dyDescent="0.25">
      <c r="A35" s="14"/>
      <c r="B35" s="11" t="s">
        <v>5</v>
      </c>
      <c r="C35" s="3" t="s">
        <v>18</v>
      </c>
      <c r="D35" s="3" t="s">
        <v>35</v>
      </c>
      <c r="E35" s="3" t="s">
        <v>6</v>
      </c>
    </row>
    <row r="36" spans="1:5" ht="35.25" customHeight="1" x14ac:dyDescent="0.25">
      <c r="A36" s="15"/>
      <c r="B36" s="5"/>
      <c r="C36" s="6">
        <f>D36/E36</f>
        <v>1.0333333333333334</v>
      </c>
      <c r="D36" s="6">
        <f>C9</f>
        <v>3.1</v>
      </c>
      <c r="E36" s="6">
        <v>3</v>
      </c>
    </row>
    <row r="37" spans="1:5" ht="55.5" customHeight="1" x14ac:dyDescent="0.25">
      <c r="A37" s="15">
        <v>7</v>
      </c>
      <c r="B37" s="11" t="s">
        <v>7</v>
      </c>
      <c r="C37" s="3" t="s">
        <v>36</v>
      </c>
      <c r="D37" s="3" t="s">
        <v>19</v>
      </c>
      <c r="E37" s="3" t="s">
        <v>37</v>
      </c>
    </row>
    <row r="38" spans="1:5" ht="29.25" customHeight="1" x14ac:dyDescent="0.25">
      <c r="A38" s="22"/>
      <c r="B38" s="22"/>
      <c r="C38" s="20">
        <f>0.5*D38+0.5*(E38*B40)</f>
        <v>1.0334440425435556</v>
      </c>
      <c r="D38" s="6">
        <f>C36</f>
        <v>1.0333333333333334</v>
      </c>
      <c r="E38" s="6">
        <f>C23</f>
        <v>1.0335547517537778</v>
      </c>
    </row>
    <row r="39" spans="1:5" ht="91.9" customHeight="1" x14ac:dyDescent="0.25">
      <c r="A39" s="5"/>
      <c r="B39" s="3" t="s">
        <v>20</v>
      </c>
      <c r="C39" s="1" t="s">
        <v>45</v>
      </c>
      <c r="D39" s="3" t="s">
        <v>44</v>
      </c>
      <c r="E39" s="3" t="s">
        <v>8</v>
      </c>
    </row>
    <row r="40" spans="1:5" ht="30" customHeight="1" x14ac:dyDescent="0.25">
      <c r="A40" s="5"/>
      <c r="B40" s="6">
        <f>C40/D40</f>
        <v>1</v>
      </c>
      <c r="C40" s="6">
        <v>8778964.5199999996</v>
      </c>
      <c r="D40" s="6">
        <v>8778964.5199999996</v>
      </c>
      <c r="E40" s="6">
        <v>3</v>
      </c>
    </row>
    <row r="41" spans="1:5" ht="64.900000000000006" customHeight="1" x14ac:dyDescent="0.25">
      <c r="A41" s="5"/>
      <c r="B41" s="3" t="s">
        <v>27</v>
      </c>
      <c r="C41" s="3" t="s">
        <v>28</v>
      </c>
      <c r="D41" s="3" t="s">
        <v>29</v>
      </c>
      <c r="E41" s="3" t="s">
        <v>9</v>
      </c>
    </row>
    <row r="42" spans="1:5" x14ac:dyDescent="0.25">
      <c r="B42" s="23" t="s">
        <v>50</v>
      </c>
      <c r="C42" s="24"/>
      <c r="D42" s="24"/>
      <c r="E42" s="24"/>
    </row>
    <row r="43" spans="1:5" ht="48.75" customHeight="1" x14ac:dyDescent="0.25">
      <c r="B43" s="25"/>
      <c r="C43" s="25"/>
      <c r="D43" s="25"/>
      <c r="E43" s="25"/>
    </row>
    <row r="44" spans="1:5" ht="49.9" customHeight="1" x14ac:dyDescent="0.25">
      <c r="B44" s="26" t="s">
        <v>46</v>
      </c>
      <c r="C44" s="26"/>
      <c r="D44" s="26"/>
      <c r="E44" s="26"/>
    </row>
  </sheetData>
  <mergeCells count="4">
    <mergeCell ref="A38:B38"/>
    <mergeCell ref="B42:E43"/>
    <mergeCell ref="B44:E44"/>
    <mergeCell ref="B1:E1"/>
  </mergeCells>
  <pageMargins left="0.27559055118110237" right="0.70866141732283472" top="0.28999999999999998" bottom="0.34" header="0.31496062992125984" footer="0.31496062992125984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Telukova</dc:creator>
  <cp:lastModifiedBy>USER</cp:lastModifiedBy>
  <cp:lastPrinted>2026-02-27T08:10:38Z</cp:lastPrinted>
  <dcterms:created xsi:type="dcterms:W3CDTF">2016-02-11T13:41:35Z</dcterms:created>
  <dcterms:modified xsi:type="dcterms:W3CDTF">2026-03-18T13:27:42Z</dcterms:modified>
</cp:coreProperties>
</file>