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<sst xmlns="http://schemas.openxmlformats.org/spreadsheetml/2006/main" count="55" uniqueCount="55">
  <si>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 - степень соответствия запланированному уровню затрат муниципального и (или)  областного и (или) федерального бюджетов;</t>
  </si>
  <si>
    <t xml:space="preserve"> - фактические расходы на реализацию подпрограммы (основного мероприятия муниципальной программы) в отчетном году (по состоянию на 31 декабря отчетного года);</t>
  </si>
  <si>
    <t xml:space="preserve"> - плановые расходы муниципального и (или)  областного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года.</t>
  </si>
  <si>
    <t xml:space="preserve"> - эффективность использования средств муниципального и (или)  областного и (или) федерального бюджетов;</t>
  </si>
  <si>
    <t xml:space="preserve"> - степень реализации подпрограммы (основного мероприятия муниципальной программы);</t>
  </si>
  <si>
    <t xml:space="preserve"> - степень достижения планового значения показателя;</t>
  </si>
  <si>
    <t xml:space="preserve"> - эффективность реализации подпрограммы (основного мероприятия муниципальной программы);</t>
  </si>
  <si>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</si>
  <si>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</si>
  <si>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</si>
  <si>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</si>
  <si>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</si>
  <si>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</si>
  <si>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высокой</t>
    </r>
    <r>
      <rPr>
        <sz val="11"/>
        <color indexed="8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0,90.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</si>
  <si>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средней</t>
    </r>
    <r>
      <rPr>
        <sz val="11"/>
        <color indexed="8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</si>
  <si>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удовлетворительной</t>
    </r>
    <r>
      <rPr>
        <sz val="11"/>
        <color indexed="8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0,70.</t>
    </r>
  </si>
  <si>
    <t>В остальных случаях эффективность реализации муниципальной программы признается неудовлетворительной</t>
  </si>
  <si>
    <t xml:space="preserve">Оценка степени реализации мероприятий
МП
</t>
  </si>
  <si>
    <t xml:space="preserve"> - степень реализации мероприятий МП;</t>
  </si>
  <si>
    <t>М - общее количество показателей основных мероприятий подпрограммы (основных мероприятий  МП), запланированных к реализации в отчетном году.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</si>
  <si>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</si>
  <si>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</si>
  <si>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</si>
  <si>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>для показателей, желаемой тенденцией развития которых является снижение значени</t>
  </si>
  <si>
    <t>Степень реализации подпрограммы (основного мероприятия, не входящего в состав подпрограммы)</t>
  </si>
  <si>
    <t>N - число показателей ( В случае если СД п/ппз больше 1, значение СД п/ппз пртнимается равным 1)</t>
  </si>
  <si>
    <r>
      <t xml:space="preserve">  </t>
    </r>
    <r>
      <rPr>
        <sz val="14"/>
        <color indexed="8"/>
        <rFont val="Calibri"/>
        <family val="2"/>
      </rPr>
      <t xml:space="preserve">ЗП </t>
    </r>
    <r>
      <rPr>
        <sz val="12"/>
        <color indexed="8"/>
        <rFont val="Calibri"/>
        <family val="2"/>
      </rPr>
      <t>п/пп</t>
    </r>
    <r>
      <rPr>
        <sz val="14"/>
        <color indexed="8"/>
        <rFont val="Calibri"/>
        <family val="2"/>
      </rPr>
      <t xml:space="preserve">- </t>
    </r>
    <r>
      <rPr>
        <sz val="11"/>
        <color indexed="8"/>
        <rFont val="Calibri"/>
        <family val="2"/>
      </rPr>
      <t xml:space="preserve">плановое значение показателя на конец отчетного года;
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</si>
  <si>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2"/>
        <color indexed="8"/>
        <rFont val="Calibri"/>
        <family val="2"/>
      </rPr>
      <t>п/пф</t>
    </r>
    <r>
      <rPr>
        <sz val="14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значение показателя, фактически достигнутое на конец отчетного период</t>
    </r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</si>
  <si>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</si>
  <si>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</si>
  <si>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</si>
  <si>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</si>
  <si>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</si>
  <si>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indexed="8"/>
        <rFont val="Times New Roman"/>
        <family val="1"/>
      </rPr>
      <t>гппз</t>
    </r>
    <r>
      <rPr>
        <sz val="12"/>
        <color indexed="8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</si>
  <si>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1"/>
        <color indexed="8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</si>
  <si>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8"/>
        <rFont val="Calibri"/>
        <family val="2"/>
      </rPr>
      <t>ЗП</t>
    </r>
    <r>
      <rPr>
        <sz val="11"/>
        <color indexed="8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</si>
  <si>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для показателей, желаемой тенденцией развития которых является снижение значений, по формуле</t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</si>
  <si>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</si>
  <si>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</si>
  <si>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</si>
  <si>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</si>
  <si>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</si>
  <si>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</si>
  <si>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</si>
  <si>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t>М в - количество выполненных не менее чем на 95 процентов показателей основных мероприятий подпрограмм (основных мероприятий МП), запланированных к реализации в отчетном году</t>
  </si>
  <si>
    <r>
      <t xml:space="preserve"> СД п/пп-</t>
    </r>
    <r>
      <rPr>
        <sz val="12"/>
        <color indexed="10"/>
        <rFont val="Times New Roman"/>
        <family val="1"/>
      </rPr>
      <t xml:space="preserve"> степень достижения планового значения показателя</t>
    </r>
  </si>
  <si>
    <r>
      <t>СД</t>
    </r>
    <r>
      <rPr>
        <sz val="11"/>
        <color indexed="10"/>
        <rFont val="Times New Roman"/>
        <family val="1"/>
      </rPr>
      <t>гппз</t>
    </r>
    <r>
      <rPr>
        <sz val="12"/>
        <color indexed="10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</si>
  <si>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10"/>
        <rFont val="Calibri"/>
        <family val="2"/>
      </rPr>
      <t xml:space="preserve"> ЗП </t>
    </r>
    <r>
      <rPr>
        <sz val="11"/>
        <color indexed="10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</si>
  <si>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10"/>
        <rFont val="Calibri"/>
        <family val="2"/>
      </rPr>
      <t>ЗП</t>
    </r>
    <r>
      <rPr>
        <sz val="11"/>
        <color indexed="10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</si>
  <si>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СС уз- степень соответствия запланированному уровню затрат муниципального и (или)  областного и (или) федерального бюджетов.</t>
  </si>
  <si>
    <t xml:space="preserve"> СРм - степень реализации мероприятий, полностью или частично финансируемых из средств муниципального и (или)  областного и (или) федерального бюджетов;  </t>
  </si>
  <si>
    <t>Оценка эффективности реализации муниципальной программы "Развитие дорожно-транспортного комплекса муниципального образования "Красниский район" Смоленской области" на 2014-2020 годы</t>
  </si>
  <si>
    <r>
      <rPr>
        <b/>
        <sz val="11"/>
        <color indexed="8"/>
        <rFont val="Calibri"/>
        <family val="2"/>
      </rPr>
      <t xml:space="preserve">Основание: </t>
    </r>
    <r>
      <rPr>
        <sz val="11"/>
        <color indexed="8"/>
        <rFont val="Calibri"/>
        <family val="2"/>
      </rPr>
      <t xml:space="preserve">Эффективность реализации рассчитана в соответствии с постановлением Администрации муниципального образования "Краснинский район" Смоленской области "Об     утверждении       Порядка           принятия           решения         о          разработке        муниципальных           программ, их  формирования  и        реализации    и  порядка  проведения         оценки эффективности реализации           муниципальных программ" от 16.12.2016 № 600
</t>
    </r>
  </si>
  <si>
    <t xml:space="preserve">  
- степень достижения планового значения показателя;</t>
  </si>
  <si>
    <r>
      <rPr>
        <b/>
        <sz val="11"/>
        <color indexed="8"/>
        <rFont val="Calibri"/>
        <family val="2"/>
      </rPr>
      <t xml:space="preserve">ВЫВОД : </t>
    </r>
    <r>
      <rPr>
        <sz val="11"/>
        <color indexed="8"/>
        <rFont val="Calibri"/>
        <family val="2"/>
      </rPr>
      <t xml:space="preserve">эффективность реализации  муниципальной  программы "Развитие дорожно-транспортного комплекса муниципального образования "Красниский район" Смоленской области" на 2014-2020 годы, утвержденой постановлением Администрации муниципального образования "Краснинский район" Смоленской области </t>
    </r>
    <r>
      <rPr>
        <sz val="11"/>
        <rFont val="Calibri"/>
        <family val="0"/>
      </rPr>
      <t xml:space="preserve">от 22.11.2016 года №539 </t>
    </r>
    <r>
      <rPr>
        <b/>
        <sz val="11"/>
        <rFont val="Calibri"/>
        <family val="0"/>
      </rPr>
      <t>за 2016 год  признается высокой.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</si>
</sst>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 horizontal="justify"/>
    </xf>
    <xf numFmtId="0" fontId="5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justify" vertical="top"/>
    </xf>
    <xf numFmtId="0" fontId="0" fillId="24" borderId="10" xfId="0" applyFill="1" applyBorder="1" applyAlignment="1">
      <alignment horizontal="justify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justify" vertical="top"/>
    </xf>
    <xf numFmtId="0" fontId="9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 vertical="top"/>
    </xf>
    <xf numFmtId="2" fontId="0" fillId="24" borderId="10" xfId="0" applyNumberFormat="1" applyFill="1" applyBorder="1" applyAlignment="1">
      <alignment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justify" vertical="top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justify"/>
    </xf>
    <xf numFmtId="0" fontId="5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27" fillId="24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333375</xdr:colOff>
      <xdr:row>1</xdr:row>
      <xdr:rowOff>200025</xdr:rowOff>
    </xdr:to>
    <xdr:pic>
      <xdr:nvPicPr>
        <xdr:cNvPr id="1" name="Рисунок 47" descr="base_23928_75470_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28925" y="190500"/>
          <a:ext cx="333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371475</xdr:colOff>
      <xdr:row>3</xdr:row>
      <xdr:rowOff>266700</xdr:rowOff>
    </xdr:to>
    <xdr:pic>
      <xdr:nvPicPr>
        <xdr:cNvPr id="2" name="Рисунок 44" descr="base_23928_75470_5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28925" y="1190625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209550</xdr:colOff>
      <xdr:row>3</xdr:row>
      <xdr:rowOff>266700</xdr:rowOff>
    </xdr:to>
    <xdr:pic>
      <xdr:nvPicPr>
        <xdr:cNvPr id="3" name="Рисунок 43" descr="base_23928_75470_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715000" y="119062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247650</xdr:rowOff>
    </xdr:to>
    <xdr:pic>
      <xdr:nvPicPr>
        <xdr:cNvPr id="4" name="Рисунок 42" descr="base_23928_75470_5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77325" y="1190625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180975</xdr:rowOff>
    </xdr:to>
    <xdr:pic>
      <xdr:nvPicPr>
        <xdr:cNvPr id="5" name="Рисунок 40" descr="base_23928_75470_5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828925" y="243840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7</xdr:row>
      <xdr:rowOff>9525</xdr:rowOff>
    </xdr:from>
    <xdr:to>
      <xdr:col>2</xdr:col>
      <xdr:colOff>571500</xdr:colOff>
      <xdr:row>7</xdr:row>
      <xdr:rowOff>285750</xdr:rowOff>
    </xdr:to>
    <xdr:pic>
      <xdr:nvPicPr>
        <xdr:cNvPr id="6" name="Рисунок 36" descr="base_23928_75470_6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943225" y="3676650"/>
          <a:ext cx="457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523875</xdr:colOff>
      <xdr:row>22</xdr:row>
      <xdr:rowOff>228600</xdr:rowOff>
    </xdr:to>
    <xdr:pic>
      <xdr:nvPicPr>
        <xdr:cNvPr id="7" name="Рисунок 31" descr="base_23928_75470_6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828925" y="9477375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495300</xdr:colOff>
      <xdr:row>22</xdr:row>
      <xdr:rowOff>247650</xdr:rowOff>
    </xdr:to>
    <xdr:pic>
      <xdr:nvPicPr>
        <xdr:cNvPr id="8" name="Рисунок 30" descr="base_23928_75470_6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715000" y="9477375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390525</xdr:colOff>
      <xdr:row>36</xdr:row>
      <xdr:rowOff>152400</xdr:rowOff>
    </xdr:to>
    <xdr:pic>
      <xdr:nvPicPr>
        <xdr:cNvPr id="9" name="Рисунок 26" descr="base_23928_75470_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828925" y="13544550"/>
          <a:ext cx="390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1343025</xdr:colOff>
      <xdr:row>3</xdr:row>
      <xdr:rowOff>0</xdr:rowOff>
    </xdr:to>
    <xdr:pic>
      <xdr:nvPicPr>
        <xdr:cNvPr id="10" name="Рисунок 48" descr="base_23928_75470_48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14325" y="952500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11" name="Рисунок 45" descr="base_23928_75470_5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14325" y="2143125"/>
          <a:ext cx="1333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1295400</xdr:colOff>
      <xdr:row>6</xdr:row>
      <xdr:rowOff>228600</xdr:rowOff>
    </xdr:to>
    <xdr:pic>
      <xdr:nvPicPr>
        <xdr:cNvPr id="12" name="Рисунок 41" descr="base_23928_75470_55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42900" y="3390900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228600</xdr:rowOff>
    </xdr:to>
    <xdr:pic>
      <xdr:nvPicPr>
        <xdr:cNvPr id="13" name="Рисунок 37" descr="base_23928_75470_59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90525" y="4476750"/>
          <a:ext cx="1466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1</xdr:col>
      <xdr:colOff>1609725</xdr:colOff>
      <xdr:row>18</xdr:row>
      <xdr:rowOff>285750</xdr:rowOff>
    </xdr:to>
    <xdr:pic>
      <xdr:nvPicPr>
        <xdr:cNvPr id="14" name="Рисунок 33" descr="base_23928_75470_63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14325" y="7924800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23</xdr:row>
      <xdr:rowOff>0</xdr:rowOff>
    </xdr:from>
    <xdr:to>
      <xdr:col>1</xdr:col>
      <xdr:colOff>1524000</xdr:colOff>
      <xdr:row>24</xdr:row>
      <xdr:rowOff>0</xdr:rowOff>
    </xdr:to>
    <xdr:pic>
      <xdr:nvPicPr>
        <xdr:cNvPr id="15" name="Рисунок 32" descr="base_23928_75470_64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419100" y="10277475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37</xdr:row>
      <xdr:rowOff>0</xdr:rowOff>
    </xdr:from>
    <xdr:to>
      <xdr:col>1</xdr:col>
      <xdr:colOff>1638300</xdr:colOff>
      <xdr:row>37</xdr:row>
      <xdr:rowOff>257175</xdr:rowOff>
    </xdr:to>
    <xdr:pic>
      <xdr:nvPicPr>
        <xdr:cNvPr id="16" name="Рисунок 27" descr="base_23928_75470_69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400050" y="14497050"/>
          <a:ext cx="1552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</xdr:col>
      <xdr:colOff>1657350</xdr:colOff>
      <xdr:row>40</xdr:row>
      <xdr:rowOff>219075</xdr:rowOff>
    </xdr:to>
    <xdr:pic>
      <xdr:nvPicPr>
        <xdr:cNvPr id="17" name="Рисунок 20" descr="base_23928_75470_76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14325" y="15801975"/>
          <a:ext cx="1657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50</xdr:row>
      <xdr:rowOff>0</xdr:rowOff>
    </xdr:from>
    <xdr:to>
      <xdr:col>1</xdr:col>
      <xdr:colOff>1552575</xdr:colOff>
      <xdr:row>50</xdr:row>
      <xdr:rowOff>219075</xdr:rowOff>
    </xdr:to>
    <xdr:pic>
      <xdr:nvPicPr>
        <xdr:cNvPr id="18" name="Рисунок 16" descr="base_23928_75470_80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400050" y="18811875"/>
          <a:ext cx="1466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55</xdr:row>
      <xdr:rowOff>0</xdr:rowOff>
    </xdr:from>
    <xdr:to>
      <xdr:col>1</xdr:col>
      <xdr:colOff>1628775</xdr:colOff>
      <xdr:row>55</xdr:row>
      <xdr:rowOff>323850</xdr:rowOff>
    </xdr:to>
    <xdr:pic>
      <xdr:nvPicPr>
        <xdr:cNvPr id="19" name="Рисунок 15" descr="base_23928_75470_8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419100" y="21097875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57</xdr:row>
      <xdr:rowOff>57150</xdr:rowOff>
    </xdr:from>
    <xdr:to>
      <xdr:col>1</xdr:col>
      <xdr:colOff>1552575</xdr:colOff>
      <xdr:row>57</xdr:row>
      <xdr:rowOff>371475</xdr:rowOff>
    </xdr:to>
    <xdr:pic>
      <xdr:nvPicPr>
        <xdr:cNvPr id="20" name="Рисунок 10" descr="base_23928_75470_86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66675" y="22107525"/>
          <a:ext cx="1800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zoomScale="75" zoomScaleNormal="75" zoomScalePageLayoutView="0" workbookViewId="0" topLeftCell="A1">
      <selection activeCell="B62" sqref="B62:E63"/>
    </sheetView>
  </sheetViews>
  <sheetFormatPr defaultColWidth="9.140625" defaultRowHeight="15"/>
  <cols>
    <col min="1" max="1" width="4.7109375" style="0" customWidth="1"/>
    <col min="2" max="2" width="37.7109375" style="0" customWidth="1"/>
    <col min="3" max="3" width="43.28125" style="0" customWidth="1"/>
    <col min="4" max="4" width="50.421875" style="0" customWidth="1"/>
    <col min="5" max="5" width="52.140625" style="0" customWidth="1"/>
  </cols>
  <sheetData>
    <row r="1" ht="15">
      <c r="B1" s="16" t="s">
        <v>51</v>
      </c>
    </row>
    <row r="2" spans="1:5" ht="60">
      <c r="A2" s="14">
        <v>1</v>
      </c>
      <c r="B2" s="11" t="s">
        <v>17</v>
      </c>
      <c r="C2" s="2" t="s">
        <v>18</v>
      </c>
      <c r="D2" s="3" t="s">
        <v>44</v>
      </c>
      <c r="E2" s="22" t="s">
        <v>19</v>
      </c>
    </row>
    <row r="3" spans="1:5" ht="18.75" customHeight="1">
      <c r="A3" s="15"/>
      <c r="B3" s="1"/>
      <c r="C3" s="4">
        <f>D3/E3</f>
        <v>0.6153846153846154</v>
      </c>
      <c r="D3" s="4">
        <v>8</v>
      </c>
      <c r="E3" s="4">
        <v>13</v>
      </c>
    </row>
    <row r="4" spans="1:5" ht="75">
      <c r="A4" s="14">
        <v>2</v>
      </c>
      <c r="B4" s="11" t="s">
        <v>20</v>
      </c>
      <c r="C4" s="2" t="s">
        <v>0</v>
      </c>
      <c r="D4" s="2" t="s">
        <v>1</v>
      </c>
      <c r="E4" s="2" t="s">
        <v>2</v>
      </c>
    </row>
    <row r="5" spans="1:5" ht="23.25" customHeight="1">
      <c r="A5" s="15"/>
      <c r="B5" s="1"/>
      <c r="C5" s="5">
        <f>D5/E5</f>
        <v>0.5091312595311008</v>
      </c>
      <c r="D5" s="5">
        <v>4106500</v>
      </c>
      <c r="E5" s="5">
        <v>8065700</v>
      </c>
    </row>
    <row r="6" spans="1:5" ht="75">
      <c r="A6" s="14">
        <v>3</v>
      </c>
      <c r="B6" s="13" t="s">
        <v>21</v>
      </c>
      <c r="C6" s="2" t="s">
        <v>3</v>
      </c>
      <c r="D6" s="22" t="s">
        <v>50</v>
      </c>
      <c r="E6" s="9" t="s">
        <v>49</v>
      </c>
    </row>
    <row r="7" spans="1:5" ht="21.75" customHeight="1">
      <c r="A7" s="1"/>
      <c r="B7" s="1"/>
      <c r="C7" s="5">
        <f>D7/E7</f>
        <v>1.2086954078431007</v>
      </c>
      <c r="D7" s="5">
        <f>C3</f>
        <v>0.6153846153846154</v>
      </c>
      <c r="E7" s="5">
        <f>C5</f>
        <v>0.5091312595311008</v>
      </c>
    </row>
    <row r="8" spans="1:5" ht="60">
      <c r="A8" s="24">
        <v>4</v>
      </c>
      <c r="B8" s="25" t="s">
        <v>22</v>
      </c>
      <c r="C8" s="32" t="s">
        <v>53</v>
      </c>
      <c r="D8" s="26" t="s">
        <v>27</v>
      </c>
      <c r="E8" s="27" t="s">
        <v>26</v>
      </c>
    </row>
    <row r="9" spans="1:5" ht="26.25" customHeight="1">
      <c r="A9" s="1"/>
      <c r="B9" s="1"/>
      <c r="C9" s="5">
        <f>D9/E9</f>
        <v>1</v>
      </c>
      <c r="D9" s="5">
        <v>16</v>
      </c>
      <c r="E9" s="5">
        <v>16</v>
      </c>
    </row>
    <row r="10" spans="1:5" ht="26.25" customHeight="1">
      <c r="A10" s="1"/>
      <c r="B10" s="1"/>
      <c r="C10" s="5">
        <f aca="true" t="shared" si="0" ref="C10:C17">D10/E10</f>
        <v>0.9566451612903226</v>
      </c>
      <c r="D10" s="5">
        <v>14828</v>
      </c>
      <c r="E10" s="5">
        <v>15500</v>
      </c>
    </row>
    <row r="11" spans="1:5" ht="26.25" customHeight="1">
      <c r="A11" s="1"/>
      <c r="B11" s="1"/>
      <c r="C11" s="5">
        <f t="shared" si="0"/>
        <v>0.9733333333333334</v>
      </c>
      <c r="D11" s="5">
        <v>584</v>
      </c>
      <c r="E11" s="5">
        <v>600</v>
      </c>
    </row>
    <row r="12" spans="1:5" ht="26.25" customHeight="1">
      <c r="A12" s="1"/>
      <c r="B12" s="1"/>
      <c r="C12" s="5">
        <f t="shared" si="0"/>
        <v>0.9571428571428572</v>
      </c>
      <c r="D12" s="5">
        <v>134</v>
      </c>
      <c r="E12" s="5">
        <v>140</v>
      </c>
    </row>
    <row r="13" spans="1:5" ht="26.25" customHeight="1">
      <c r="A13" s="1"/>
      <c r="B13" s="1"/>
      <c r="C13" s="5">
        <f t="shared" si="0"/>
        <v>0.9444444444444444</v>
      </c>
      <c r="D13" s="5">
        <v>1.7</v>
      </c>
      <c r="E13" s="5">
        <v>1.8</v>
      </c>
    </row>
    <row r="14" spans="1:5" ht="15">
      <c r="A14" s="1"/>
      <c r="B14" s="1"/>
      <c r="C14" s="5">
        <f t="shared" si="0"/>
        <v>0.8285714285714285</v>
      </c>
      <c r="D14" s="5">
        <v>8.7</v>
      </c>
      <c r="E14" s="5">
        <v>10.5</v>
      </c>
    </row>
    <row r="15" spans="1:5" ht="21.75" customHeight="1">
      <c r="A15" s="1"/>
      <c r="B15" s="1"/>
      <c r="C15" s="5">
        <f t="shared" si="0"/>
        <v>1.298507462686567</v>
      </c>
      <c r="D15" s="5">
        <v>8.7</v>
      </c>
      <c r="E15" s="5">
        <v>6.7</v>
      </c>
    </row>
    <row r="16" spans="1:5" ht="21.75" customHeight="1">
      <c r="A16" s="1"/>
      <c r="B16" s="1"/>
      <c r="C16" s="5">
        <f t="shared" si="0"/>
        <v>1.6341463414634148</v>
      </c>
      <c r="D16" s="5">
        <v>20.1</v>
      </c>
      <c r="E16" s="5">
        <v>12.3</v>
      </c>
    </row>
    <row r="17" spans="1:5" ht="21.75" customHeight="1">
      <c r="A17" s="1"/>
      <c r="B17" s="1"/>
      <c r="C17" s="5">
        <f t="shared" si="0"/>
        <v>1.7843137254901962</v>
      </c>
      <c r="D17" s="5">
        <v>91</v>
      </c>
      <c r="E17" s="5">
        <v>51</v>
      </c>
    </row>
    <row r="18" spans="1:5" ht="61.5" customHeight="1">
      <c r="A18" s="18"/>
      <c r="B18" s="17" t="s">
        <v>23</v>
      </c>
      <c r="C18" s="19" t="s">
        <v>45</v>
      </c>
      <c r="D18" s="17" t="s">
        <v>28</v>
      </c>
      <c r="E18" s="17" t="s">
        <v>29</v>
      </c>
    </row>
    <row r="19" spans="1:5" ht="36.75" customHeight="1">
      <c r="A19" s="1"/>
      <c r="B19" s="1"/>
      <c r="C19" s="5">
        <f>E19/D19</f>
        <v>0.5671232876712329</v>
      </c>
      <c r="D19" s="5">
        <v>109.5</v>
      </c>
      <c r="E19" s="5">
        <v>62.1</v>
      </c>
    </row>
    <row r="20" spans="1:5" ht="29.25" customHeight="1">
      <c r="A20" s="28"/>
      <c r="B20" s="28"/>
      <c r="C20" s="33">
        <v>0</v>
      </c>
      <c r="D20" s="5">
        <v>0</v>
      </c>
      <c r="E20" s="5">
        <v>4.3</v>
      </c>
    </row>
    <row r="21" spans="1:5" ht="29.25" customHeight="1">
      <c r="A21" s="1"/>
      <c r="B21" s="1"/>
      <c r="C21" s="5">
        <f>E21/D21</f>
        <v>0.2945590994371482</v>
      </c>
      <c r="D21" s="5">
        <v>106.6</v>
      </c>
      <c r="E21" s="5">
        <v>31.4</v>
      </c>
    </row>
    <row r="22" spans="1:5" ht="29.25" customHeight="1">
      <c r="A22" s="1"/>
      <c r="B22" s="1"/>
      <c r="C22" s="5">
        <f>E22/D22</f>
        <v>0.075</v>
      </c>
      <c r="D22" s="5">
        <v>100</v>
      </c>
      <c r="E22" s="5">
        <v>7.5</v>
      </c>
    </row>
    <row r="23" spans="1:5" ht="63" customHeight="1">
      <c r="A23" s="28"/>
      <c r="B23" s="26" t="s">
        <v>24</v>
      </c>
      <c r="C23" s="29" t="s">
        <v>4</v>
      </c>
      <c r="D23" s="30" t="s">
        <v>5</v>
      </c>
      <c r="E23" s="31" t="s">
        <v>25</v>
      </c>
    </row>
    <row r="24" spans="1:5" ht="29.25" customHeight="1">
      <c r="A24" s="1"/>
      <c r="B24" s="1"/>
      <c r="C24" s="5">
        <f>SUM(D24:D36)/E24</f>
        <v>0.8702913185793034</v>
      </c>
      <c r="D24" s="5">
        <f aca="true" t="shared" si="1" ref="D24:D32">C9</f>
        <v>1</v>
      </c>
      <c r="E24" s="10">
        <v>13</v>
      </c>
    </row>
    <row r="25" spans="1:5" ht="29.25" customHeight="1">
      <c r="A25" s="1"/>
      <c r="B25" s="1"/>
      <c r="C25" s="5"/>
      <c r="D25" s="5">
        <f t="shared" si="1"/>
        <v>0.9566451612903226</v>
      </c>
      <c r="E25" s="10"/>
    </row>
    <row r="26" spans="1:5" ht="15">
      <c r="A26" s="1"/>
      <c r="B26" s="1"/>
      <c r="C26" s="5"/>
      <c r="D26" s="5">
        <f t="shared" si="1"/>
        <v>0.9733333333333334</v>
      </c>
      <c r="E26" s="10"/>
    </row>
    <row r="27" spans="1:5" ht="15">
      <c r="A27" s="1"/>
      <c r="B27" s="1"/>
      <c r="C27" s="5"/>
      <c r="D27" s="5">
        <f t="shared" si="1"/>
        <v>0.9571428571428572</v>
      </c>
      <c r="E27" s="10"/>
    </row>
    <row r="28" spans="1:5" ht="21.75" customHeight="1">
      <c r="A28" s="1"/>
      <c r="B28" s="1"/>
      <c r="C28" s="5"/>
      <c r="D28" s="5">
        <f t="shared" si="1"/>
        <v>0.9444444444444444</v>
      </c>
      <c r="E28" s="10"/>
    </row>
    <row r="29" spans="1:5" ht="21.75" customHeight="1">
      <c r="A29" s="1"/>
      <c r="B29" s="1"/>
      <c r="C29" s="5"/>
      <c r="D29" s="5">
        <f t="shared" si="1"/>
        <v>0.8285714285714285</v>
      </c>
      <c r="E29" s="10"/>
    </row>
    <row r="30" spans="1:5" ht="21.75" customHeight="1">
      <c r="A30" s="1"/>
      <c r="B30" s="1"/>
      <c r="C30" s="5"/>
      <c r="D30" s="5">
        <f t="shared" si="1"/>
        <v>1.298507462686567</v>
      </c>
      <c r="E30" s="10"/>
    </row>
    <row r="31" spans="1:5" ht="21.75" customHeight="1">
      <c r="A31" s="1"/>
      <c r="B31" s="1"/>
      <c r="C31" s="5"/>
      <c r="D31" s="5">
        <f t="shared" si="1"/>
        <v>1.6341463414634148</v>
      </c>
      <c r="E31" s="10"/>
    </row>
    <row r="32" spans="1:5" ht="21.75" customHeight="1">
      <c r="A32" s="1"/>
      <c r="B32" s="1"/>
      <c r="C32" s="5"/>
      <c r="D32" s="5">
        <f t="shared" si="1"/>
        <v>1.7843137254901962</v>
      </c>
      <c r="E32" s="10"/>
    </row>
    <row r="33" spans="1:5" ht="15">
      <c r="A33" s="1"/>
      <c r="B33" s="1"/>
      <c r="C33" s="5"/>
      <c r="D33" s="5">
        <f>C19</f>
        <v>0.5671232876712329</v>
      </c>
      <c r="E33" s="5"/>
    </row>
    <row r="34" spans="1:5" ht="15">
      <c r="A34" s="1"/>
      <c r="B34" s="28"/>
      <c r="C34" s="5"/>
      <c r="D34" s="5">
        <v>0</v>
      </c>
      <c r="E34" s="5"/>
    </row>
    <row r="35" spans="1:5" ht="15">
      <c r="A35" s="1"/>
      <c r="B35" s="1"/>
      <c r="C35" s="5"/>
      <c r="D35" s="5">
        <f>C21</f>
        <v>0.2945590994371482</v>
      </c>
      <c r="E35" s="5"/>
    </row>
    <row r="36" spans="1:5" ht="15">
      <c r="A36" s="1"/>
      <c r="B36" s="1"/>
      <c r="C36" s="5"/>
      <c r="D36" s="5">
        <f>C22</f>
        <v>0.075</v>
      </c>
      <c r="E36" s="5"/>
    </row>
    <row r="37" spans="1:5" ht="75">
      <c r="A37" s="15">
        <v>5</v>
      </c>
      <c r="B37" s="11" t="s">
        <v>30</v>
      </c>
      <c r="C37" s="7" t="s">
        <v>6</v>
      </c>
      <c r="D37" s="9" t="s">
        <v>31</v>
      </c>
      <c r="E37" s="9" t="s">
        <v>32</v>
      </c>
    </row>
    <row r="38" spans="1:5" ht="21" customHeight="1">
      <c r="A38" s="1"/>
      <c r="B38" s="1"/>
      <c r="C38" s="5">
        <f>D38*E38</f>
        <v>1.051917120252521</v>
      </c>
      <c r="D38" s="5">
        <f>C24</f>
        <v>0.8702913185793034</v>
      </c>
      <c r="E38" s="5">
        <f>C7</f>
        <v>1.2086954078431007</v>
      </c>
    </row>
    <row r="39" spans="1:5" ht="21" customHeight="1">
      <c r="A39" s="1"/>
      <c r="B39" s="1"/>
      <c r="C39" s="1"/>
      <c r="D39" s="1"/>
      <c r="E39" s="1"/>
    </row>
    <row r="40" spans="1:5" ht="60.75" customHeight="1">
      <c r="A40" s="1">
        <v>6</v>
      </c>
      <c r="B40" s="12" t="s">
        <v>7</v>
      </c>
      <c r="C40" s="7" t="s">
        <v>33</v>
      </c>
      <c r="D40" s="6" t="s">
        <v>34</v>
      </c>
      <c r="E40" s="6" t="s">
        <v>35</v>
      </c>
    </row>
    <row r="41" spans="1:5" ht="21" customHeight="1">
      <c r="A41" s="1"/>
      <c r="B41" s="1"/>
      <c r="C41" s="5">
        <f>D41/E41</f>
        <v>1</v>
      </c>
      <c r="D41" s="5">
        <v>16</v>
      </c>
      <c r="E41" s="5">
        <v>16</v>
      </c>
    </row>
    <row r="42" spans="1:5" ht="15">
      <c r="A42" s="1"/>
      <c r="B42" s="1"/>
      <c r="C42" s="5">
        <f aca="true" t="shared" si="2" ref="C42:C49">D42/E42</f>
        <v>0.9566451612903226</v>
      </c>
      <c r="D42" s="5">
        <v>14828</v>
      </c>
      <c r="E42" s="5">
        <v>15500</v>
      </c>
    </row>
    <row r="43" spans="1:5" ht="15">
      <c r="A43" s="1"/>
      <c r="B43" s="1"/>
      <c r="C43" s="5">
        <f t="shared" si="2"/>
        <v>0.9733333333333334</v>
      </c>
      <c r="D43" s="5">
        <v>584</v>
      </c>
      <c r="E43" s="5">
        <v>600</v>
      </c>
    </row>
    <row r="44" spans="1:5" ht="21" customHeight="1">
      <c r="A44" s="1"/>
      <c r="B44" s="1"/>
      <c r="C44" s="5">
        <f t="shared" si="2"/>
        <v>0.9571428571428572</v>
      </c>
      <c r="D44" s="5">
        <v>134</v>
      </c>
      <c r="E44" s="5">
        <v>140</v>
      </c>
    </row>
    <row r="45" spans="1:5" ht="21" customHeight="1">
      <c r="A45" s="1"/>
      <c r="B45" s="1"/>
      <c r="C45" s="5">
        <f t="shared" si="2"/>
        <v>0.9444444444444444</v>
      </c>
      <c r="D45" s="5">
        <v>1.7</v>
      </c>
      <c r="E45" s="5">
        <v>1.8</v>
      </c>
    </row>
    <row r="46" spans="1:5" ht="21" customHeight="1">
      <c r="A46" s="1"/>
      <c r="B46" s="1"/>
      <c r="C46" s="5">
        <f t="shared" si="2"/>
        <v>0.8285714285714285</v>
      </c>
      <c r="D46" s="5">
        <v>8.7</v>
      </c>
      <c r="E46" s="5">
        <v>10.5</v>
      </c>
    </row>
    <row r="47" spans="1:5" ht="21" customHeight="1">
      <c r="A47" s="1"/>
      <c r="B47" s="1"/>
      <c r="C47" s="5">
        <f t="shared" si="2"/>
        <v>1.298507462686567</v>
      </c>
      <c r="D47" s="5">
        <v>8.7</v>
      </c>
      <c r="E47" s="5">
        <v>6.7</v>
      </c>
    </row>
    <row r="48" spans="1:5" ht="21" customHeight="1">
      <c r="A48" s="1"/>
      <c r="B48" s="1"/>
      <c r="C48" s="5">
        <f t="shared" si="2"/>
        <v>1.6341463414634148</v>
      </c>
      <c r="D48" s="5">
        <v>20.1</v>
      </c>
      <c r="E48" s="5">
        <v>12.3</v>
      </c>
    </row>
    <row r="49" spans="1:5" ht="21" customHeight="1">
      <c r="A49" s="1"/>
      <c r="B49" s="1"/>
      <c r="C49" s="5">
        <f t="shared" si="2"/>
        <v>1.7843137254901962</v>
      </c>
      <c r="D49" s="5">
        <v>91</v>
      </c>
      <c r="E49" s="5">
        <v>51</v>
      </c>
    </row>
    <row r="50" spans="1:5" ht="60">
      <c r="A50" s="18"/>
      <c r="B50" s="17" t="s">
        <v>36</v>
      </c>
      <c r="C50" s="20" t="s">
        <v>46</v>
      </c>
      <c r="D50" s="21" t="s">
        <v>47</v>
      </c>
      <c r="E50" s="17" t="s">
        <v>48</v>
      </c>
    </row>
    <row r="51" spans="1:5" ht="31.5" customHeight="1">
      <c r="A51" s="1"/>
      <c r="B51" s="1"/>
      <c r="C51" s="5">
        <f>E51/D51</f>
        <v>0.5671232876712329</v>
      </c>
      <c r="D51" s="5">
        <v>109.5</v>
      </c>
      <c r="E51" s="5">
        <v>62.1</v>
      </c>
    </row>
    <row r="52" spans="1:5" ht="22.5" customHeight="1">
      <c r="A52" s="28"/>
      <c r="B52" s="28"/>
      <c r="C52" s="5">
        <v>0</v>
      </c>
      <c r="D52" s="5">
        <v>0</v>
      </c>
      <c r="E52" s="5">
        <v>4.3</v>
      </c>
    </row>
    <row r="53" spans="1:5" ht="31.5" customHeight="1">
      <c r="A53" s="1"/>
      <c r="B53" s="1"/>
      <c r="C53" s="5">
        <f>E53/D53</f>
        <v>0.2945590994371482</v>
      </c>
      <c r="D53" s="5">
        <v>106.6</v>
      </c>
      <c r="E53" s="5">
        <v>31.4</v>
      </c>
    </row>
    <row r="54" spans="1:5" ht="15">
      <c r="A54" s="1"/>
      <c r="B54" s="1"/>
      <c r="C54" s="5">
        <f>E54/D54</f>
        <v>0.075</v>
      </c>
      <c r="D54" s="5">
        <v>100</v>
      </c>
      <c r="E54" s="5">
        <v>7.5</v>
      </c>
    </row>
    <row r="55" spans="1:5" ht="79.5" customHeight="1">
      <c r="A55" s="15"/>
      <c r="B55" s="12" t="s">
        <v>8</v>
      </c>
      <c r="C55" s="9" t="s">
        <v>37</v>
      </c>
      <c r="D55" s="9" t="s">
        <v>38</v>
      </c>
      <c r="E55" s="9" t="s">
        <v>9</v>
      </c>
    </row>
    <row r="56" spans="1:5" ht="30" customHeight="1">
      <c r="A56" s="1"/>
      <c r="B56" s="1"/>
      <c r="C56" s="5">
        <f>D56/E56</f>
        <v>0.8702913185793034</v>
      </c>
      <c r="D56" s="5">
        <f>SUM(C41:C49)+SUM(C51:C54)</f>
        <v>11.313787141530945</v>
      </c>
      <c r="E56" s="5">
        <v>13</v>
      </c>
    </row>
    <row r="57" spans="1:5" ht="45">
      <c r="A57" s="8">
        <v>7</v>
      </c>
      <c r="B57" s="12" t="s">
        <v>10</v>
      </c>
      <c r="C57" s="9" t="s">
        <v>39</v>
      </c>
      <c r="D57" s="9" t="s">
        <v>40</v>
      </c>
      <c r="E57" s="9" t="s">
        <v>41</v>
      </c>
    </row>
    <row r="58" spans="1:5" ht="36" customHeight="1">
      <c r="A58" s="34"/>
      <c r="B58" s="34"/>
      <c r="C58" s="23">
        <f>0.5*D58+0.5*(E58*B60)</f>
        <v>0.9611042194159123</v>
      </c>
      <c r="D58" s="5">
        <f>C56</f>
        <v>0.8702913185793034</v>
      </c>
      <c r="E58" s="5">
        <f>C38</f>
        <v>1.051917120252521</v>
      </c>
    </row>
    <row r="59" spans="1:5" ht="105">
      <c r="A59" s="1"/>
      <c r="B59" s="9" t="s">
        <v>43</v>
      </c>
      <c r="C59" s="6" t="s">
        <v>42</v>
      </c>
      <c r="D59" s="9" t="s">
        <v>11</v>
      </c>
      <c r="E59" s="9" t="s">
        <v>12</v>
      </c>
    </row>
    <row r="60" spans="1:5" ht="55.5" customHeight="1">
      <c r="A60" s="1"/>
      <c r="B60" s="5">
        <f>C60/D60</f>
        <v>1</v>
      </c>
      <c r="C60" s="5">
        <v>1</v>
      </c>
      <c r="D60" s="5">
        <v>1</v>
      </c>
      <c r="E60" s="5">
        <v>1</v>
      </c>
    </row>
    <row r="61" spans="1:5" ht="79.5" customHeight="1">
      <c r="A61" s="1"/>
      <c r="B61" s="9" t="s">
        <v>13</v>
      </c>
      <c r="C61" s="9" t="s">
        <v>14</v>
      </c>
      <c r="D61" s="9" t="s">
        <v>15</v>
      </c>
      <c r="E61" s="9" t="s">
        <v>16</v>
      </c>
    </row>
    <row r="62" spans="2:5" ht="15">
      <c r="B62" s="35" t="s">
        <v>54</v>
      </c>
      <c r="C62" s="35"/>
      <c r="D62" s="35"/>
      <c r="E62" s="35"/>
    </row>
    <row r="63" spans="2:5" ht="34.5" customHeight="1">
      <c r="B63" s="36"/>
      <c r="C63" s="36"/>
      <c r="D63" s="36"/>
      <c r="E63" s="36"/>
    </row>
    <row r="64" spans="2:5" ht="54.75" customHeight="1">
      <c r="B64" s="37" t="s">
        <v>52</v>
      </c>
      <c r="C64" s="37"/>
      <c r="D64" s="37"/>
      <c r="E64" s="37"/>
    </row>
  </sheetData>
  <sheetProtection/>
  <mergeCells count="3">
    <mergeCell ref="A58:B58"/>
    <mergeCell ref="B62:E63"/>
    <mergeCell ref="B64:E64"/>
  </mergeCells>
  <printOptions/>
  <pageMargins left="0.7" right="0.7" top="0.75" bottom="0.75" header="0.3" footer="0.3"/>
  <pageSetup fitToHeight="0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Telukova</dc:creator>
  <cp:keywords/>
  <dc:description/>
  <cp:lastModifiedBy>User2</cp:lastModifiedBy>
  <cp:lastPrinted>2017-02-21T12:15:35Z</cp:lastPrinted>
  <dcterms:created xsi:type="dcterms:W3CDTF">2016-02-11T13:41:35Z</dcterms:created>
  <dcterms:modified xsi:type="dcterms:W3CDTF">2017-02-26T09:30:22Z</dcterms:modified>
  <cp:category/>
  <cp:version/>
  <cp:contentType/>
  <cp:contentStatus/>
</cp:coreProperties>
</file>